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gthames.co.uk\dfsn\chingford users\NickDo\Desktop\"/>
    </mc:Choice>
  </mc:AlternateContent>
  <bookViews>
    <workbookView xWindow="0" yWindow="0" windowWidth="28800" windowHeight="12300"/>
  </bookViews>
  <sheets>
    <sheet name="Analysis" sheetId="3" r:id="rId1"/>
    <sheet name="Polling station voter numbers" sheetId="1" r:id="rId2"/>
    <sheet name="Results from Bexley Council " sheetId="2" r:id="rId3"/>
    <sheet name="votes by party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3" l="1"/>
  <c r="E37" i="3"/>
  <c r="B35" i="3"/>
  <c r="B114" i="4"/>
  <c r="G3" i="1"/>
  <c r="G4" i="1"/>
  <c r="G5" i="1"/>
  <c r="G6" i="1"/>
  <c r="B7" i="3" s="1"/>
  <c r="D7" i="3" s="1"/>
  <c r="H7" i="3" s="1"/>
  <c r="I7" i="3" s="1"/>
  <c r="G7" i="1"/>
  <c r="G8" i="1"/>
  <c r="G9" i="1"/>
  <c r="G10" i="1"/>
  <c r="B11" i="3" s="1"/>
  <c r="D11" i="3" s="1"/>
  <c r="H11" i="3" s="1"/>
  <c r="I11" i="3" s="1"/>
  <c r="G11" i="1"/>
  <c r="G12" i="1"/>
  <c r="G13" i="1"/>
  <c r="G14" i="1"/>
  <c r="H14" i="1" s="1"/>
  <c r="G15" i="1"/>
  <c r="G16" i="1"/>
  <c r="G17" i="1"/>
  <c r="G18" i="1"/>
  <c r="B19" i="3" s="1"/>
  <c r="D19" i="3" s="1"/>
  <c r="H19" i="3" s="1"/>
  <c r="I19" i="3" s="1"/>
  <c r="G2" i="1"/>
  <c r="B3" i="3" s="1"/>
  <c r="D3" i="3" s="1"/>
  <c r="H3" i="3" s="1"/>
  <c r="I3" i="3" s="1"/>
  <c r="G5" i="4"/>
  <c r="G6" i="4"/>
  <c r="G7" i="4"/>
  <c r="G8" i="4"/>
  <c r="G9" i="4"/>
  <c r="G10" i="4"/>
  <c r="G11" i="4"/>
  <c r="G12" i="4"/>
  <c r="G4" i="4"/>
  <c r="E20" i="3"/>
  <c r="B124" i="1"/>
  <c r="B4" i="3"/>
  <c r="D4" i="3" s="1"/>
  <c r="H4" i="3" s="1"/>
  <c r="I4" i="3" s="1"/>
  <c r="B5" i="3"/>
  <c r="D5" i="3" s="1"/>
  <c r="H5" i="3" s="1"/>
  <c r="I5" i="3" s="1"/>
  <c r="B6" i="3"/>
  <c r="D6" i="3" s="1"/>
  <c r="H6" i="3" s="1"/>
  <c r="I6" i="3" s="1"/>
  <c r="B8" i="3"/>
  <c r="D8" i="3" s="1"/>
  <c r="H8" i="3" s="1"/>
  <c r="I8" i="3" s="1"/>
  <c r="B9" i="3"/>
  <c r="D9" i="3" s="1"/>
  <c r="H9" i="3" s="1"/>
  <c r="I9" i="3" s="1"/>
  <c r="B10" i="3"/>
  <c r="D10" i="3" s="1"/>
  <c r="H10" i="3" s="1"/>
  <c r="I10" i="3" s="1"/>
  <c r="B12" i="3"/>
  <c r="D12" i="3" s="1"/>
  <c r="H12" i="3" s="1"/>
  <c r="I12" i="3" s="1"/>
  <c r="B13" i="3"/>
  <c r="D13" i="3" s="1"/>
  <c r="H13" i="3" s="1"/>
  <c r="I13" i="3" s="1"/>
  <c r="B14" i="3"/>
  <c r="D14" i="3" s="1"/>
  <c r="H14" i="3" s="1"/>
  <c r="I14" i="3" s="1"/>
  <c r="B16" i="3"/>
  <c r="D16" i="3" s="1"/>
  <c r="H16" i="3" s="1"/>
  <c r="I16" i="3" s="1"/>
  <c r="B17" i="3"/>
  <c r="D17" i="3" s="1"/>
  <c r="H17" i="3" s="1"/>
  <c r="I17" i="3" s="1"/>
  <c r="B18" i="3"/>
  <c r="D18" i="3" s="1"/>
  <c r="H18" i="3" s="1"/>
  <c r="I18" i="3" s="1"/>
  <c r="H17" i="1"/>
  <c r="H11" i="1"/>
  <c r="H9" i="1"/>
  <c r="H8" i="1"/>
  <c r="H7" i="1"/>
  <c r="H5" i="1"/>
  <c r="H4" i="1"/>
  <c r="H3" i="1"/>
  <c r="H12" i="1"/>
  <c r="H13" i="1"/>
  <c r="H15" i="1"/>
  <c r="H16" i="1"/>
  <c r="G13" i="4" l="1"/>
  <c r="H18" i="1"/>
  <c r="H10" i="1"/>
  <c r="H6" i="1"/>
  <c r="B15" i="3"/>
  <c r="D15" i="3" s="1"/>
  <c r="H15" i="3" s="1"/>
  <c r="I15" i="3" s="1"/>
  <c r="H2" i="1"/>
  <c r="G19" i="1"/>
  <c r="B20" i="3" l="1"/>
  <c r="D20" i="3"/>
  <c r="E22" i="3" s="1"/>
  <c r="C26" i="3" l="1"/>
  <c r="C30" i="3"/>
  <c r="C29" i="3"/>
  <c r="C33" i="3"/>
  <c r="C27" i="3"/>
  <c r="C31" i="3"/>
  <c r="C28" i="3"/>
  <c r="C32" i="3"/>
  <c r="C35" i="3" l="1"/>
  <c r="C34" i="3"/>
</calcChain>
</file>

<file path=xl/sharedStrings.xml><?xml version="1.0" encoding="utf-8"?>
<sst xmlns="http://schemas.openxmlformats.org/spreadsheetml/2006/main" count="1192" uniqueCount="338">
  <si>
    <t>Barnehurst</t>
  </si>
  <si>
    <t>Belvedere</t>
  </si>
  <si>
    <t>Ward</t>
  </si>
  <si>
    <t>Voters</t>
  </si>
  <si>
    <t>Councillors</t>
  </si>
  <si>
    <t>Bexleyheath</t>
  </si>
  <si>
    <t>Blackfen &amp; Lamorbey</t>
  </si>
  <si>
    <t>Blendon &amp; Penhill</t>
  </si>
  <si>
    <t>Crayford</t>
  </si>
  <si>
    <t>Crook Log</t>
  </si>
  <si>
    <t>East Wickham</t>
  </si>
  <si>
    <t>Erith</t>
  </si>
  <si>
    <t>Falconwood &amp; Welling</t>
  </si>
  <si>
    <t>Longlands</t>
  </si>
  <si>
    <t>Northumberland Heath</t>
  </si>
  <si>
    <t>Sidcup</t>
  </si>
  <si>
    <t>Slade Green &amp; Northend</t>
  </si>
  <si>
    <t>St Mary`s &amp; St James</t>
  </si>
  <si>
    <t>Thamesmead East</t>
  </si>
  <si>
    <t>West Heath</t>
  </si>
  <si>
    <t>Barnehurst - results</t>
  </si>
  <si>
    <t>Election Candidate</t>
  </si>
  <si>
    <t>Party</t>
  </si>
  <si>
    <t>Votes</t>
  </si>
  <si>
    <t>%</t>
  </si>
  <si>
    <t>Outcome</t>
  </si>
  <si>
    <t> Brian John Bishop</t>
  </si>
  <si>
    <t>Conservative Party</t>
  </si>
  <si>
    <t>Elected</t>
  </si>
  <si>
    <t> Howard William Jackson</t>
  </si>
  <si>
    <t> Elizabeth Folarin</t>
  </si>
  <si>
    <t>Labour Party</t>
  </si>
  <si>
    <t>Not elected</t>
  </si>
  <si>
    <t> Andrew Smith</t>
  </si>
  <si>
    <t>Voting Summary</t>
  </si>
  <si>
    <t>Details</t>
  </si>
  <si>
    <t>Number</t>
  </si>
  <si>
    <t>Total votes</t>
  </si>
  <si>
    <t>Number of ballot papers rejected</t>
  </si>
  <si>
    <t>Share of the votes (%)</t>
  </si>
  <si>
    <t>Brian John Bishop</t>
  </si>
  <si>
    <t> 30%</t>
  </si>
  <si>
    <t>Howard William Jackson</t>
  </si>
  <si>
    <t> 29%</t>
  </si>
  <si>
    <t>Elizabeth Folarin</t>
  </si>
  <si>
    <t> 21%</t>
  </si>
  <si>
    <t>Andrew Smith</t>
  </si>
  <si>
    <t> 20%</t>
  </si>
  <si>
    <t>Belvedere - results</t>
  </si>
  <si>
    <t> Sally Hinkley</t>
  </si>
  <si>
    <t> Esther Asarebea Amaning</t>
  </si>
  <si>
    <t> Daniel Francis</t>
  </si>
  <si>
    <t> Christine Frances Bishop</t>
  </si>
  <si>
    <t> William Dorgu</t>
  </si>
  <si>
    <t> Viny Poon</t>
  </si>
  <si>
    <t> Sarah Elizabeth Rose Barry</t>
  </si>
  <si>
    <t>Green Party</t>
  </si>
  <si>
    <t>Sally Hinkley</t>
  </si>
  <si>
    <t>Esther Asarebea Amaning</t>
  </si>
  <si>
    <t>Daniel Francis</t>
  </si>
  <si>
    <t>Christine Frances Bishop</t>
  </si>
  <si>
    <t> 13%</t>
  </si>
  <si>
    <t>William Dorgu</t>
  </si>
  <si>
    <t> 11%</t>
  </si>
  <si>
    <t>Viny Poon</t>
  </si>
  <si>
    <t>Sarah Elizabeth Rose Barry</t>
  </si>
  <si>
    <t> 5%</t>
  </si>
  <si>
    <t>Bexleyheath - results</t>
  </si>
  <si>
    <t> Sue Gower</t>
  </si>
  <si>
    <t> Bola Carew</t>
  </si>
  <si>
    <t> Rags Sandhu</t>
  </si>
  <si>
    <t> Eric Davies</t>
  </si>
  <si>
    <t> Matthew James Murphy</t>
  </si>
  <si>
    <t> Pat Ball</t>
  </si>
  <si>
    <t> Jawharah Qasem Mahpoudh Albakri</t>
  </si>
  <si>
    <t>Liberal Democrats</t>
  </si>
  <si>
    <t>Sue Gower</t>
  </si>
  <si>
    <t>Bola Carew</t>
  </si>
  <si>
    <t> 19%</t>
  </si>
  <si>
    <t>Rags Sandhu</t>
  </si>
  <si>
    <t> 17%</t>
  </si>
  <si>
    <t>Eric Davies</t>
  </si>
  <si>
    <t> 14%</t>
  </si>
  <si>
    <t>Matthew James Murphy</t>
  </si>
  <si>
    <t>Pat Ball</t>
  </si>
  <si>
    <t>Jawharah Qasem Mahpoudh Albakri</t>
  </si>
  <si>
    <t> 4%</t>
  </si>
  <si>
    <t>Blackfen &amp; Lamorbey - results</t>
  </si>
  <si>
    <t> James Kenneth Albert Hunt</t>
  </si>
  <si>
    <t> Peter Harold Craske</t>
  </si>
  <si>
    <t> Cafer Munur</t>
  </si>
  <si>
    <t> Josephine Ellen Choda</t>
  </si>
  <si>
    <t> John Alexander Cove</t>
  </si>
  <si>
    <t> Daniel Jenkins</t>
  </si>
  <si>
    <t> Robin Paul Kelly</t>
  </si>
  <si>
    <t> Michael Charles Pastor</t>
  </si>
  <si>
    <t>Reform UK</t>
  </si>
  <si>
    <t>James Kenneth Albert Hunt</t>
  </si>
  <si>
    <t>Peter Harold Craske</t>
  </si>
  <si>
    <t>Cafer Munur</t>
  </si>
  <si>
    <t>Josephine Ellen Choda</t>
  </si>
  <si>
    <t> 12%</t>
  </si>
  <si>
    <t>John Alexander Cove</t>
  </si>
  <si>
    <t>Daniel Jenkins</t>
  </si>
  <si>
    <t>Robin Paul Kelly</t>
  </si>
  <si>
    <t>Michael Charles Pastor</t>
  </si>
  <si>
    <t> 3%</t>
  </si>
  <si>
    <t>Blendon &amp; Penhill - results</t>
  </si>
  <si>
    <t> Patrick Antony Adams</t>
  </si>
  <si>
    <t> Nick O'Hare</t>
  </si>
  <si>
    <t> David Leaf</t>
  </si>
  <si>
    <t> Emma Jane Francis</t>
  </si>
  <si>
    <t> Ahmed Ismael Adam Brooke</t>
  </si>
  <si>
    <t> Floyd Denville Millen</t>
  </si>
  <si>
    <t> Bruce Meredeen</t>
  </si>
  <si>
    <t> Marc Gary Mason</t>
  </si>
  <si>
    <t>Patrick Antony Adams</t>
  </si>
  <si>
    <t> 22%</t>
  </si>
  <si>
    <t>Nick O'Hare</t>
  </si>
  <si>
    <t>David Leaf</t>
  </si>
  <si>
    <t>Emma Jane Francis</t>
  </si>
  <si>
    <t>Ahmed Ismael Adam Brooke</t>
  </si>
  <si>
    <t> 10%</t>
  </si>
  <si>
    <t>Floyd Denville Millen</t>
  </si>
  <si>
    <t>Bruce Meredeen</t>
  </si>
  <si>
    <t>Marc Gary Mason</t>
  </si>
  <si>
    <t> 2%</t>
  </si>
  <si>
    <t>Crayford - results</t>
  </si>
  <si>
    <t> Melvin Norman Seymour</t>
  </si>
  <si>
    <t> Geraldene Anne Lucia-Hennis</t>
  </si>
  <si>
    <t> Felix Di Netimah</t>
  </si>
  <si>
    <t> Abi Johnson</t>
  </si>
  <si>
    <t> Anthony Scott Riches</t>
  </si>
  <si>
    <t> Nick Hair</t>
  </si>
  <si>
    <t>Melvin Norman Seymour</t>
  </si>
  <si>
    <t>Geraldene Anne Lucia-Hennis</t>
  </si>
  <si>
    <t> 18%</t>
  </si>
  <si>
    <t>Felix Di Netimah</t>
  </si>
  <si>
    <t>Abi Johnson</t>
  </si>
  <si>
    <t> 16%</t>
  </si>
  <si>
    <t>Anthony Scott Riches</t>
  </si>
  <si>
    <t> 15%</t>
  </si>
  <si>
    <t>Nick Hair</t>
  </si>
  <si>
    <t>Crook Log - results</t>
  </si>
  <si>
    <t> Teresa Ann Jude O'Neill</t>
  </si>
  <si>
    <t> Janice Ward-Wilson</t>
  </si>
  <si>
    <t> Christopher James Martin Taylor</t>
  </si>
  <si>
    <t> Liam James Davies</t>
  </si>
  <si>
    <t> Janet White</t>
  </si>
  <si>
    <t> Timothy Nicholls</t>
  </si>
  <si>
    <t> Zoe Georgina Brooks</t>
  </si>
  <si>
    <t>Teresa Ann Jude O'Neill</t>
  </si>
  <si>
    <t>Janice Ward-Wilson</t>
  </si>
  <si>
    <t>Christopher James Martin Taylor</t>
  </si>
  <si>
    <t>Liam James Davies</t>
  </si>
  <si>
    <t>Janet White</t>
  </si>
  <si>
    <t>Timothy Nicholls</t>
  </si>
  <si>
    <t>Zoe Georgina Brooks</t>
  </si>
  <si>
    <t>East Wickham - results</t>
  </si>
  <si>
    <t> Steven Frederick Hall</t>
  </si>
  <si>
    <t> Caroline Newton</t>
  </si>
  <si>
    <t> Christine Margaret Catterall</t>
  </si>
  <si>
    <t> Donna Briant</t>
  </si>
  <si>
    <t> Claire Hedderman</t>
  </si>
  <si>
    <t> Dave Tingle</t>
  </si>
  <si>
    <t> Sean Michael Peter Ash</t>
  </si>
  <si>
    <t> Michael Jones</t>
  </si>
  <si>
    <t>British Democrats</t>
  </si>
  <si>
    <t>Steven Frederick Hall</t>
  </si>
  <si>
    <t>Caroline Newton</t>
  </si>
  <si>
    <t>Christine Margaret Catterall</t>
  </si>
  <si>
    <t>Donna Briant</t>
  </si>
  <si>
    <t>Claire Hedderman</t>
  </si>
  <si>
    <t>Dave Tingle</t>
  </si>
  <si>
    <t>Sean Michael Peter Ash</t>
  </si>
  <si>
    <t>Michael Jones</t>
  </si>
  <si>
    <t>Erith - results</t>
  </si>
  <si>
    <t> Christopher Ball</t>
  </si>
  <si>
    <t> Nicola Taylor</t>
  </si>
  <si>
    <t> David Li</t>
  </si>
  <si>
    <t> Masbah Uddin Khan</t>
  </si>
  <si>
    <t>Christopher Ball</t>
  </si>
  <si>
    <t> 35%</t>
  </si>
  <si>
    <t>Nicola Taylor</t>
  </si>
  <si>
    <t> 34%</t>
  </si>
  <si>
    <t>David Li</t>
  </si>
  <si>
    <t>Masbah Uddin Khan</t>
  </si>
  <si>
    <t>Falconwood &amp; Welling - results</t>
  </si>
  <si>
    <t> Nigel Patrick Betts</t>
  </si>
  <si>
    <t> Andrew James Curtois</t>
  </si>
  <si>
    <t> Frazer Lewis Brooks</t>
  </si>
  <si>
    <t> Sarah Jacqueline Susan Miller</t>
  </si>
  <si>
    <t> Jeremy Fosten</t>
  </si>
  <si>
    <t> Stephen Edward Perfect</t>
  </si>
  <si>
    <t> Elisabeth Jean Radbon</t>
  </si>
  <si>
    <t> Marian Lynn Newton</t>
  </si>
  <si>
    <t>Nigel Patrick Betts</t>
  </si>
  <si>
    <t>Andrew James Curtois</t>
  </si>
  <si>
    <t>Frazer Lewis Brooks</t>
  </si>
  <si>
    <t>Sarah Jacqueline Susan Miller</t>
  </si>
  <si>
    <t>Jeremy Fosten</t>
  </si>
  <si>
    <t>Stephen Edward Perfect</t>
  </si>
  <si>
    <t>Elisabeth Jean Radbon</t>
  </si>
  <si>
    <t>Marian Lynn Newton</t>
  </si>
  <si>
    <t>Longlands - results</t>
  </si>
  <si>
    <t> Lisa-Jane Moore</t>
  </si>
  <si>
    <t> Andy Dourmoush</t>
  </si>
  <si>
    <t> Teresa Bernadette Gray</t>
  </si>
  <si>
    <t> Anashua Davies</t>
  </si>
  <si>
    <t> Oliver John Brooks</t>
  </si>
  <si>
    <t>Lisa-Jane Moore</t>
  </si>
  <si>
    <t>Andy Dourmoush</t>
  </si>
  <si>
    <t> 26%</t>
  </si>
  <si>
    <t>Teresa Bernadette Gray</t>
  </si>
  <si>
    <t>Anashua Davies</t>
  </si>
  <si>
    <t>Oliver John Brooks</t>
  </si>
  <si>
    <t> 7%</t>
  </si>
  <si>
    <t>Northumberland Heath - results</t>
  </si>
  <si>
    <t> Baljeet Singh Gill</t>
  </si>
  <si>
    <t> Wendy Jane Perfect</t>
  </si>
  <si>
    <t> Aaron John Newbury</t>
  </si>
  <si>
    <t> Duwayne Brooks</t>
  </si>
  <si>
    <t> Paul Andrew Bargery</t>
  </si>
  <si>
    <t>Baljeet Singh Gill</t>
  </si>
  <si>
    <t>Wendy Jane Perfect</t>
  </si>
  <si>
    <t>Aaron John Newbury</t>
  </si>
  <si>
    <t>Duwayne Brooks</t>
  </si>
  <si>
    <t>Paul Andrew Bargery</t>
  </si>
  <si>
    <t>Sidcup - results</t>
  </si>
  <si>
    <t> June Elizabeth Slaughter</t>
  </si>
  <si>
    <t> Cheryl Bacon</t>
  </si>
  <si>
    <t> Richard Thornton Diment</t>
  </si>
  <si>
    <t> Paul Hinkley</t>
  </si>
  <si>
    <t> Tonya Kelsey</t>
  </si>
  <si>
    <t> Ben Ryan Nottle</t>
  </si>
  <si>
    <t> Paul William Hurren</t>
  </si>
  <si>
    <t> Simone Reynolds</t>
  </si>
  <si>
    <t> David Frederick Sexton</t>
  </si>
  <si>
    <t> Dimitri Shvorob</t>
  </si>
  <si>
    <t>Independent</t>
  </si>
  <si>
    <t> Laurence Williams</t>
  </si>
  <si>
    <t>Social Democratic Party</t>
  </si>
  <si>
    <t>June Elizabeth Slaughter</t>
  </si>
  <si>
    <t>Cheryl Bacon</t>
  </si>
  <si>
    <t>Richard Thornton Diment</t>
  </si>
  <si>
    <t>Paul Hinkley</t>
  </si>
  <si>
    <t>Tonya Kelsey</t>
  </si>
  <si>
    <t>Ben Ryan Nottle</t>
  </si>
  <si>
    <t>Paul William Hurren</t>
  </si>
  <si>
    <t>Simone Reynolds</t>
  </si>
  <si>
    <t>David Frederick Sexton</t>
  </si>
  <si>
    <t>Dimitri Shvorob</t>
  </si>
  <si>
    <t>Laurence Williams</t>
  </si>
  <si>
    <t> 1%</t>
  </si>
  <si>
    <t>Slade Green &amp; Northend - results</t>
  </si>
  <si>
    <t> Stefano Borella</t>
  </si>
  <si>
    <t> Anna Roberta Day</t>
  </si>
  <si>
    <t> Michael David Gillespie</t>
  </si>
  <si>
    <t> Mandy Brinkhurst</t>
  </si>
  <si>
    <t>Stefano Borella</t>
  </si>
  <si>
    <t> 31%</t>
  </si>
  <si>
    <t>Anna Roberta Day</t>
  </si>
  <si>
    <t>Michael David Gillespie</t>
  </si>
  <si>
    <t>Mandy Brinkhurst</t>
  </si>
  <si>
    <t>St Mary's &amp; St James - results</t>
  </si>
  <si>
    <t> Kurtis Christoforides</t>
  </si>
  <si>
    <t> Cameron James Smith</t>
  </si>
  <si>
    <t> Sylvia Malt</t>
  </si>
  <si>
    <t> John Husband</t>
  </si>
  <si>
    <t> David McBride</t>
  </si>
  <si>
    <t> Linda Bernadette Purcell</t>
  </si>
  <si>
    <t> Carol Margaret Valinejad</t>
  </si>
  <si>
    <t>Christian Peoples Alliance</t>
  </si>
  <si>
    <t>Kurtis Christoforides</t>
  </si>
  <si>
    <t>Cameron James Smith</t>
  </si>
  <si>
    <t> 28%</t>
  </si>
  <si>
    <t>Sylvia Malt</t>
  </si>
  <si>
    <t>John Husband</t>
  </si>
  <si>
    <t>David McBride</t>
  </si>
  <si>
    <t> 6%</t>
  </si>
  <si>
    <t>Linda Bernadette Purcell</t>
  </si>
  <si>
    <t>Carol Margaret Valinejad</t>
  </si>
  <si>
    <t> Larry Ferguson</t>
  </si>
  <si>
    <t> Zainab Olamide Asunramu</t>
  </si>
  <si>
    <t> Mabel Ogundayo</t>
  </si>
  <si>
    <t> Graham Anthony Moon</t>
  </si>
  <si>
    <t> Natalie Price</t>
  </si>
  <si>
    <t> Rajinder Singh Tumber</t>
  </si>
  <si>
    <t> Doro Oddiri</t>
  </si>
  <si>
    <t>Larry Ferguson</t>
  </si>
  <si>
    <t> 25%</t>
  </si>
  <si>
    <t>Zainab Olamide Asunramu</t>
  </si>
  <si>
    <t>Mabel Ogundayo</t>
  </si>
  <si>
    <t> 24%</t>
  </si>
  <si>
    <t>Graham Anthony Moon</t>
  </si>
  <si>
    <t> 9%</t>
  </si>
  <si>
    <t>Natalie Price</t>
  </si>
  <si>
    <t> 8%</t>
  </si>
  <si>
    <t>Rajinder Singh Tumber</t>
  </si>
  <si>
    <t>Doro Oddiri</t>
  </si>
  <si>
    <t>West Heath - results</t>
  </si>
  <si>
    <t> Peter Robert Marryat Reader</t>
  </si>
  <si>
    <t> John Charles Davey</t>
  </si>
  <si>
    <t> Philip David Read</t>
  </si>
  <si>
    <t> Sam Marchant</t>
  </si>
  <si>
    <t> Jay Dominy</t>
  </si>
  <si>
    <t> Victoria Akintomide-Akinwamide</t>
  </si>
  <si>
    <t>Peter Robert Marryat Reader</t>
  </si>
  <si>
    <t>John Charles Davey</t>
  </si>
  <si>
    <t>Philip David Read</t>
  </si>
  <si>
    <t>Sam Marchant</t>
  </si>
  <si>
    <t>Jay Dominy</t>
  </si>
  <si>
    <t>Victoria Akintomide-Akinwamide</t>
  </si>
  <si>
    <t>Total number of voters</t>
  </si>
  <si>
    <t>St Mary's &amp; St James</t>
  </si>
  <si>
    <t>Voters per Councillor</t>
  </si>
  <si>
    <t>Councillors in ward</t>
  </si>
  <si>
    <t>Actual counted votes</t>
  </si>
  <si>
    <t>Conservative number</t>
  </si>
  <si>
    <t>Labour number</t>
  </si>
  <si>
    <t>% of total electorate actually represented</t>
  </si>
  <si>
    <t>Winning</t>
  </si>
  <si>
    <t>Thamesmead East - results</t>
  </si>
  <si>
    <t>by the winning party in the ward</t>
  </si>
  <si>
    <t xml:space="preserve">% of electorate not </t>
  </si>
  <si>
    <t>supporting the winning party</t>
  </si>
  <si>
    <t>Tot. votes that can be cast in ward</t>
  </si>
  <si>
    <t>% of total available votes cast in Bexley =</t>
  </si>
  <si>
    <t>Political Party</t>
  </si>
  <si>
    <t>Votes per ward</t>
  </si>
  <si>
    <t xml:space="preserve">SUMMARY </t>
  </si>
  <si>
    <t>Total votes in Bexley</t>
  </si>
  <si>
    <t xml:space="preserve">Total = </t>
  </si>
  <si>
    <t>% of total available votes</t>
  </si>
  <si>
    <t>Votes cast for</t>
  </si>
  <si>
    <t>None of the above</t>
  </si>
  <si>
    <t xml:space="preserve">% of Bexley residents who did note vote for either Conservative or Labour = </t>
  </si>
  <si>
    <t xml:space="preserve">Totals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</si>
</sst>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,##0.0"/>
    <numFmt numFmtId="169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9" fontId="0" fillId="0" borderId="0" xfId="0" applyNumberFormat="1"/>
    <xf numFmtId="168" fontId="0" fillId="0" borderId="0" xfId="0" applyNumberFormat="1"/>
    <xf numFmtId="169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3" borderId="0" xfId="0" applyFont="1" applyFill="1"/>
    <xf numFmtId="2" fontId="2" fillId="3" borderId="0" xfId="0" applyNumberFormat="1" applyFont="1" applyFill="1"/>
    <xf numFmtId="0" fontId="2" fillId="2" borderId="0" xfId="0" applyFont="1" applyFill="1"/>
    <xf numFmtId="2" fontId="2" fillId="2" borderId="0" xfId="0" applyNumberFormat="1" applyFont="1" applyFill="1"/>
    <xf numFmtId="3" fontId="0" fillId="0" borderId="0" xfId="0" applyNumberFormat="1"/>
    <xf numFmtId="3" fontId="2" fillId="2" borderId="0" xfId="0" applyNumberFormat="1" applyFont="1" applyFill="1"/>
    <xf numFmtId="3" fontId="2" fillId="3" borderId="0" xfId="0" applyNumberFormat="1" applyFont="1" applyFill="1"/>
    <xf numFmtId="3" fontId="1" fillId="0" borderId="0" xfId="0" applyNumberFormat="1" applyFont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D25" sqref="D25"/>
    </sheetView>
  </sheetViews>
  <sheetFormatPr defaultRowHeight="15" x14ac:dyDescent="0.25"/>
  <cols>
    <col min="1" max="1" width="24.42578125" bestFit="1" customWidth="1"/>
    <col min="2" max="2" width="21.5703125" bestFit="1" customWidth="1"/>
    <col min="3" max="3" width="23.5703125" bestFit="1" customWidth="1"/>
    <col min="4" max="4" width="31" customWidth="1"/>
    <col min="5" max="5" width="19.85546875" bestFit="1" customWidth="1"/>
    <col min="6" max="6" width="20.28515625" bestFit="1" customWidth="1"/>
    <col min="7" max="7" width="14.5703125" bestFit="1" customWidth="1"/>
    <col min="8" max="8" width="38.7109375" bestFit="1" customWidth="1"/>
    <col min="9" max="9" width="27.140625" bestFit="1" customWidth="1"/>
  </cols>
  <sheetData>
    <row r="1" spans="1:10" s="1" customFormat="1" x14ac:dyDescent="0.25">
      <c r="F1" s="1" t="s">
        <v>321</v>
      </c>
      <c r="G1" s="1" t="s">
        <v>321</v>
      </c>
      <c r="H1" s="1" t="s">
        <v>320</v>
      </c>
      <c r="I1" s="1" t="s">
        <v>324</v>
      </c>
    </row>
    <row r="2" spans="1:10" s="1" customFormat="1" x14ac:dyDescent="0.25">
      <c r="A2" s="1" t="s">
        <v>2</v>
      </c>
      <c r="B2" s="1" t="s">
        <v>313</v>
      </c>
      <c r="C2" s="1" t="s">
        <v>316</v>
      </c>
      <c r="D2" s="1" t="s">
        <v>326</v>
      </c>
      <c r="E2" s="1" t="s">
        <v>317</v>
      </c>
      <c r="F2" s="1" t="s">
        <v>318</v>
      </c>
      <c r="G2" s="1" t="s">
        <v>319</v>
      </c>
      <c r="H2" s="1" t="s">
        <v>323</v>
      </c>
      <c r="I2" s="1" t="s">
        <v>325</v>
      </c>
    </row>
    <row r="3" spans="1:10" x14ac:dyDescent="0.25">
      <c r="A3" t="s">
        <v>0</v>
      </c>
      <c r="B3">
        <f>'Polling station voter numbers'!G2</f>
        <v>8467</v>
      </c>
      <c r="C3">
        <v>2</v>
      </c>
      <c r="D3">
        <f>C3*B3</f>
        <v>16934</v>
      </c>
      <c r="E3">
        <v>5515</v>
      </c>
      <c r="F3">
        <v>3236</v>
      </c>
      <c r="H3" s="4">
        <f>((F3+G3)/D3)*100</f>
        <v>19.109483878587458</v>
      </c>
      <c r="I3" s="4">
        <f>100-H3</f>
        <v>80.890516121412546</v>
      </c>
      <c r="J3" s="4"/>
    </row>
    <row r="4" spans="1:10" x14ac:dyDescent="0.25">
      <c r="A4" t="s">
        <v>1</v>
      </c>
      <c r="B4">
        <f>'Polling station voter numbers'!G3</f>
        <v>11781</v>
      </c>
      <c r="C4">
        <v>3</v>
      </c>
      <c r="D4">
        <f t="shared" ref="D4:D19" si="0">C4*B4</f>
        <v>35343</v>
      </c>
      <c r="E4">
        <v>9996</v>
      </c>
      <c r="G4">
        <v>5987</v>
      </c>
      <c r="H4" s="4">
        <f>((F4+G4)/D4)*100</f>
        <v>16.939705174999293</v>
      </c>
      <c r="I4" s="4">
        <f t="shared" ref="I4:I19" si="1">100-H4</f>
        <v>83.06029482500071</v>
      </c>
      <c r="J4" s="4"/>
    </row>
    <row r="5" spans="1:10" x14ac:dyDescent="0.25">
      <c r="A5" t="s">
        <v>5</v>
      </c>
      <c r="B5">
        <f>'Polling station voter numbers'!G4</f>
        <v>12022</v>
      </c>
      <c r="C5">
        <v>3</v>
      </c>
      <c r="D5">
        <f t="shared" si="0"/>
        <v>36066</v>
      </c>
      <c r="E5">
        <v>11636</v>
      </c>
      <c r="F5">
        <v>6501</v>
      </c>
      <c r="H5" s="4">
        <f>((F5+G5)/D5)*100</f>
        <v>18.025286973881219</v>
      </c>
      <c r="I5" s="4">
        <f t="shared" si="1"/>
        <v>81.974713026118778</v>
      </c>
      <c r="J5" s="4"/>
    </row>
    <row r="6" spans="1:10" x14ac:dyDescent="0.25">
      <c r="A6" t="s">
        <v>6</v>
      </c>
      <c r="B6">
        <f>'Polling station voter numbers'!G5</f>
        <v>12126</v>
      </c>
      <c r="C6">
        <v>3</v>
      </c>
      <c r="D6">
        <f t="shared" si="0"/>
        <v>36378</v>
      </c>
      <c r="E6">
        <v>11125</v>
      </c>
      <c r="F6">
        <v>6308</v>
      </c>
      <c r="H6" s="4">
        <f>((F6+G6)/D6)*100</f>
        <v>17.340150640497004</v>
      </c>
      <c r="I6" s="4">
        <f t="shared" si="1"/>
        <v>82.659849359502999</v>
      </c>
      <c r="J6" s="4"/>
    </row>
    <row r="7" spans="1:10" x14ac:dyDescent="0.25">
      <c r="A7" t="s">
        <v>7</v>
      </c>
      <c r="B7">
        <f>'Polling station voter numbers'!G6</f>
        <v>11669</v>
      </c>
      <c r="C7">
        <v>3</v>
      </c>
      <c r="D7">
        <f t="shared" si="0"/>
        <v>35007</v>
      </c>
      <c r="E7">
        <v>10496</v>
      </c>
      <c r="F7">
        <v>6319</v>
      </c>
      <c r="H7" s="4">
        <f>((F7+G7)/D7)*100</f>
        <v>18.05067557916988</v>
      </c>
      <c r="I7" s="4">
        <f t="shared" si="1"/>
        <v>81.949324420830123</v>
      </c>
      <c r="J7" s="4"/>
    </row>
    <row r="8" spans="1:10" x14ac:dyDescent="0.25">
      <c r="A8" t="s">
        <v>8</v>
      </c>
      <c r="B8">
        <f>'Polling station voter numbers'!G7</f>
        <v>11277</v>
      </c>
      <c r="C8">
        <v>3</v>
      </c>
      <c r="D8">
        <f t="shared" si="0"/>
        <v>33831</v>
      </c>
      <c r="E8">
        <v>10210</v>
      </c>
      <c r="F8">
        <v>5479</v>
      </c>
      <c r="H8" s="4">
        <f>((F8+G8)/D8)*100</f>
        <v>16.19520558068044</v>
      </c>
      <c r="I8" s="4">
        <f t="shared" si="1"/>
        <v>83.804794419319563</v>
      </c>
      <c r="J8" s="4"/>
    </row>
    <row r="9" spans="1:10" x14ac:dyDescent="0.25">
      <c r="A9" t="s">
        <v>9</v>
      </c>
      <c r="B9">
        <f>'Polling station voter numbers'!G8</f>
        <v>11732</v>
      </c>
      <c r="C9">
        <v>3</v>
      </c>
      <c r="D9">
        <f t="shared" si="0"/>
        <v>35196</v>
      </c>
      <c r="E9">
        <v>11762</v>
      </c>
      <c r="F9">
        <v>6548</v>
      </c>
      <c r="H9" s="4">
        <f>((F9+G9)/D9)*100</f>
        <v>18.604386862143425</v>
      </c>
      <c r="I9" s="4">
        <f t="shared" si="1"/>
        <v>81.395613137856571</v>
      </c>
      <c r="J9" s="4"/>
    </row>
    <row r="10" spans="1:10" x14ac:dyDescent="0.25">
      <c r="A10" t="s">
        <v>10</v>
      </c>
      <c r="B10">
        <f>'Polling station voter numbers'!G9</f>
        <v>11804</v>
      </c>
      <c r="C10">
        <v>3</v>
      </c>
      <c r="D10">
        <f t="shared" si="0"/>
        <v>35412</v>
      </c>
      <c r="E10">
        <v>11103</v>
      </c>
      <c r="F10">
        <v>5535</v>
      </c>
      <c r="H10" s="4">
        <f>((F10+G10)/D10)*100</f>
        <v>15.630294815316843</v>
      </c>
      <c r="I10" s="4">
        <f t="shared" si="1"/>
        <v>84.369705184683156</v>
      </c>
      <c r="J10" s="4"/>
    </row>
    <row r="11" spans="1:10" x14ac:dyDescent="0.25">
      <c r="A11" t="s">
        <v>11</v>
      </c>
      <c r="B11">
        <f>'Polling station voter numbers'!G10</f>
        <v>8150</v>
      </c>
      <c r="C11">
        <v>2</v>
      </c>
      <c r="D11">
        <f t="shared" si="0"/>
        <v>16300</v>
      </c>
      <c r="E11">
        <v>4315</v>
      </c>
      <c r="G11">
        <v>2981</v>
      </c>
      <c r="H11" s="4">
        <f>((F11+G11)/D11)*100</f>
        <v>18.288343558282207</v>
      </c>
      <c r="I11" s="4">
        <f t="shared" si="1"/>
        <v>81.711656441717793</v>
      </c>
      <c r="J11" s="4"/>
    </row>
    <row r="12" spans="1:10" x14ac:dyDescent="0.25">
      <c r="A12" t="s">
        <v>12</v>
      </c>
      <c r="B12">
        <f>'Polling station voter numbers'!G11</f>
        <v>11988</v>
      </c>
      <c r="C12">
        <v>3</v>
      </c>
      <c r="D12">
        <f t="shared" si="0"/>
        <v>35964</v>
      </c>
      <c r="E12">
        <v>10646</v>
      </c>
      <c r="F12">
        <v>5736</v>
      </c>
      <c r="H12" s="4">
        <f>((F12+G12)/D12)*100</f>
        <v>15.949282615949285</v>
      </c>
      <c r="I12" s="4">
        <f t="shared" si="1"/>
        <v>84.050717384050714</v>
      </c>
      <c r="J12" s="4"/>
    </row>
    <row r="13" spans="1:10" x14ac:dyDescent="0.25">
      <c r="A13" t="s">
        <v>13</v>
      </c>
      <c r="B13">
        <f>'Polling station voter numbers'!G12</f>
        <v>7677</v>
      </c>
      <c r="C13">
        <v>2</v>
      </c>
      <c r="D13">
        <f t="shared" si="0"/>
        <v>15354</v>
      </c>
      <c r="E13">
        <v>5240</v>
      </c>
      <c r="F13">
        <v>2851</v>
      </c>
      <c r="H13" s="4">
        <f>((F13+G13)/D13)*100</f>
        <v>18.568451217923666</v>
      </c>
      <c r="I13" s="4">
        <f t="shared" si="1"/>
        <v>81.431548782076334</v>
      </c>
      <c r="J13" s="4"/>
    </row>
    <row r="14" spans="1:10" x14ac:dyDescent="0.25">
      <c r="A14" t="s">
        <v>14</v>
      </c>
      <c r="B14">
        <f>'Polling station voter numbers'!G13</f>
        <v>7800</v>
      </c>
      <c r="C14">
        <v>2</v>
      </c>
      <c r="D14">
        <f t="shared" si="0"/>
        <v>15600</v>
      </c>
      <c r="E14">
        <v>5257</v>
      </c>
      <c r="G14">
        <v>2706</v>
      </c>
      <c r="H14" s="4">
        <f>((F14+G14)/D14)*100</f>
        <v>17.346153846153847</v>
      </c>
      <c r="I14" s="4">
        <f t="shared" si="1"/>
        <v>82.65384615384616</v>
      </c>
      <c r="J14" s="4"/>
    </row>
    <row r="15" spans="1:10" x14ac:dyDescent="0.25">
      <c r="A15" t="s">
        <v>15</v>
      </c>
      <c r="B15">
        <f>'Polling station voter numbers'!G14</f>
        <v>11491</v>
      </c>
      <c r="C15">
        <v>3</v>
      </c>
      <c r="D15">
        <f t="shared" si="0"/>
        <v>34473</v>
      </c>
      <c r="E15">
        <v>10682</v>
      </c>
      <c r="F15">
        <v>5461</v>
      </c>
      <c r="H15" s="4">
        <f>((F15+G15)/D15)*100</f>
        <v>15.841383111420532</v>
      </c>
      <c r="I15" s="4">
        <f t="shared" si="1"/>
        <v>84.158616888579473</v>
      </c>
      <c r="J15" s="4"/>
    </row>
    <row r="16" spans="1:10" x14ac:dyDescent="0.25">
      <c r="A16" t="s">
        <v>16</v>
      </c>
      <c r="B16">
        <f>'Polling station voter numbers'!G15</f>
        <v>8429</v>
      </c>
      <c r="C16">
        <v>2</v>
      </c>
      <c r="D16">
        <f t="shared" si="0"/>
        <v>16858</v>
      </c>
      <c r="E16">
        <v>3897</v>
      </c>
      <c r="G16">
        <v>2433</v>
      </c>
      <c r="H16" s="4">
        <f>((F16+G16)/D16)*100</f>
        <v>14.432317000830466</v>
      </c>
      <c r="I16" s="4">
        <f t="shared" si="1"/>
        <v>85.567682999169534</v>
      </c>
      <c r="J16" s="4"/>
    </row>
    <row r="17" spans="1:10" x14ac:dyDescent="0.25">
      <c r="A17" t="s">
        <v>17</v>
      </c>
      <c r="B17">
        <f>'Polling station voter numbers'!G16</f>
        <v>8244</v>
      </c>
      <c r="C17">
        <v>2</v>
      </c>
      <c r="D17">
        <f t="shared" si="0"/>
        <v>16488</v>
      </c>
      <c r="E17">
        <v>5456</v>
      </c>
      <c r="F17">
        <v>3097</v>
      </c>
      <c r="H17" s="4">
        <f>((F17+G17)/D17)*100</f>
        <v>18.783357593401263</v>
      </c>
      <c r="I17" s="4">
        <f t="shared" si="1"/>
        <v>81.216642406598737</v>
      </c>
      <c r="J17" s="4"/>
    </row>
    <row r="18" spans="1:10" x14ac:dyDescent="0.25">
      <c r="A18" t="s">
        <v>18</v>
      </c>
      <c r="B18">
        <f>'Polling station voter numbers'!G17</f>
        <v>10080</v>
      </c>
      <c r="C18">
        <v>3</v>
      </c>
      <c r="D18">
        <f t="shared" si="0"/>
        <v>30240</v>
      </c>
      <c r="E18">
        <v>6846</v>
      </c>
      <c r="G18">
        <v>5042</v>
      </c>
      <c r="H18" s="4">
        <f>((F18+G18)/D18)*100</f>
        <v>16.673280423280424</v>
      </c>
      <c r="I18" s="4">
        <f t="shared" si="1"/>
        <v>83.326719576719569</v>
      </c>
      <c r="J18" s="4"/>
    </row>
    <row r="19" spans="1:10" x14ac:dyDescent="0.25">
      <c r="A19" t="s">
        <v>19</v>
      </c>
      <c r="B19">
        <f>'Polling station voter numbers'!G18</f>
        <v>11937</v>
      </c>
      <c r="C19">
        <v>3</v>
      </c>
      <c r="D19">
        <f t="shared" si="0"/>
        <v>35811</v>
      </c>
      <c r="E19">
        <v>12077</v>
      </c>
      <c r="F19">
        <v>7000</v>
      </c>
      <c r="H19" s="4">
        <f>((F19+G19)/D19)*100</f>
        <v>19.547066543799392</v>
      </c>
      <c r="I19" s="4">
        <f t="shared" si="1"/>
        <v>80.452933456200611</v>
      </c>
      <c r="J19" s="4"/>
    </row>
    <row r="20" spans="1:10" x14ac:dyDescent="0.25">
      <c r="A20" s="7" t="s">
        <v>337</v>
      </c>
      <c r="B20" s="17">
        <f>SUM(B3:B19)</f>
        <v>176674</v>
      </c>
      <c r="C20" s="17"/>
      <c r="D20" s="17">
        <f>SUM(D3:D19)</f>
        <v>481255</v>
      </c>
      <c r="E20" s="17">
        <f>SUM(E3:E19)</f>
        <v>146259</v>
      </c>
      <c r="H20" s="4"/>
    </row>
    <row r="22" spans="1:10" x14ac:dyDescent="0.25">
      <c r="D22" s="7" t="s">
        <v>327</v>
      </c>
      <c r="E22" s="8">
        <f>((E20/D20)*100)</f>
        <v>30.391164767119307</v>
      </c>
    </row>
    <row r="24" spans="1:10" s="1" customFormat="1" x14ac:dyDescent="0.25">
      <c r="A24" s="1" t="s">
        <v>22</v>
      </c>
      <c r="B24" s="7" t="s">
        <v>334</v>
      </c>
      <c r="C24" s="7" t="s">
        <v>333</v>
      </c>
    </row>
    <row r="25" spans="1:10" x14ac:dyDescent="0.25">
      <c r="A25" t="s">
        <v>167</v>
      </c>
      <c r="B25" s="13">
        <v>253</v>
      </c>
      <c r="C25" s="6">
        <f>(B25/$D$20)*100</f>
        <v>5.2570882380442802E-2</v>
      </c>
    </row>
    <row r="26" spans="1:10" x14ac:dyDescent="0.25">
      <c r="A26" t="s">
        <v>272</v>
      </c>
      <c r="B26" s="13">
        <v>64</v>
      </c>
      <c r="C26" s="6">
        <f t="shared" ref="C26:C33" si="2">(B26/$D$20)*100</f>
        <v>1.3298563131811618E-2</v>
      </c>
    </row>
    <row r="27" spans="1:10" x14ac:dyDescent="0.25">
      <c r="A27" s="11" t="s">
        <v>27</v>
      </c>
      <c r="B27" s="14">
        <v>74254</v>
      </c>
      <c r="C27" s="12">
        <f t="shared" si="2"/>
        <v>15.42924229358656</v>
      </c>
    </row>
    <row r="28" spans="1:10" x14ac:dyDescent="0.25">
      <c r="A28" t="s">
        <v>56</v>
      </c>
      <c r="B28" s="13">
        <v>1071</v>
      </c>
      <c r="C28" s="6">
        <f t="shared" si="2"/>
        <v>0.22254314240891004</v>
      </c>
    </row>
    <row r="29" spans="1:10" x14ac:dyDescent="0.25">
      <c r="A29" t="s">
        <v>239</v>
      </c>
      <c r="B29" s="13">
        <v>261</v>
      </c>
      <c r="C29" s="6">
        <f t="shared" si="2"/>
        <v>5.4233202771919259E-2</v>
      </c>
    </row>
    <row r="30" spans="1:10" x14ac:dyDescent="0.25">
      <c r="A30" s="9" t="s">
        <v>31</v>
      </c>
      <c r="B30" s="15">
        <v>64294</v>
      </c>
      <c r="C30" s="10">
        <f t="shared" si="2"/>
        <v>13.359653406198376</v>
      </c>
    </row>
    <row r="31" spans="1:10" x14ac:dyDescent="0.25">
      <c r="A31" t="s">
        <v>75</v>
      </c>
      <c r="B31" s="13">
        <v>5005</v>
      </c>
      <c r="C31" s="6">
        <f t="shared" si="2"/>
        <v>1.0399891949174556</v>
      </c>
    </row>
    <row r="32" spans="1:10" x14ac:dyDescent="0.25">
      <c r="A32" t="s">
        <v>96</v>
      </c>
      <c r="B32" s="13">
        <v>957</v>
      </c>
      <c r="C32" s="6">
        <f t="shared" si="2"/>
        <v>0.19885507683037057</v>
      </c>
    </row>
    <row r="33" spans="1:5" x14ac:dyDescent="0.25">
      <c r="A33" t="s">
        <v>241</v>
      </c>
      <c r="B33" s="13">
        <v>100</v>
      </c>
      <c r="C33" s="6">
        <f t="shared" si="2"/>
        <v>2.0779004893455653E-2</v>
      </c>
    </row>
    <row r="34" spans="1:5" x14ac:dyDescent="0.25">
      <c r="A34" t="s">
        <v>335</v>
      </c>
      <c r="B34" s="13"/>
      <c r="C34" s="6">
        <f>100-SUM(C25:C33)</f>
        <v>69.608835232880693</v>
      </c>
    </row>
    <row r="35" spans="1:5" x14ac:dyDescent="0.25">
      <c r="A35" s="7" t="s">
        <v>337</v>
      </c>
      <c r="B35" s="16">
        <f>SUM(B25:B33)</f>
        <v>146259</v>
      </c>
      <c r="C35" s="8">
        <f>SUM(C25:C34)</f>
        <v>100</v>
      </c>
    </row>
    <row r="37" spans="1:5" x14ac:dyDescent="0.25">
      <c r="D37" s="7" t="s">
        <v>336</v>
      </c>
      <c r="E37" s="8">
        <f>100-(C27+C30)</f>
        <v>71.211104300215055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4"/>
  <sheetViews>
    <sheetView workbookViewId="0">
      <pane ySplit="1" topLeftCell="A2" activePane="bottomLeft" state="frozen"/>
      <selection pane="bottomLeft" activeCell="E31" sqref="E31"/>
    </sheetView>
  </sheetViews>
  <sheetFormatPr defaultRowHeight="15" x14ac:dyDescent="0.25"/>
  <cols>
    <col min="1" max="1" width="23" bestFit="1" customWidth="1"/>
    <col min="3" max="3" width="10.85546875" bestFit="1" customWidth="1"/>
    <col min="6" max="6" width="23" bestFit="1" customWidth="1"/>
    <col min="7" max="7" width="21.5703125" bestFit="1" customWidth="1"/>
    <col min="8" max="8" width="19.7109375" style="3" bestFit="1" customWidth="1"/>
  </cols>
  <sheetData>
    <row r="1" spans="1:8" s="1" customFormat="1" x14ac:dyDescent="0.25">
      <c r="A1" s="1" t="s">
        <v>2</v>
      </c>
      <c r="B1" s="1" t="s">
        <v>3</v>
      </c>
      <c r="C1" s="1" t="s">
        <v>4</v>
      </c>
      <c r="F1" t="s">
        <v>2</v>
      </c>
      <c r="G1" t="s">
        <v>313</v>
      </c>
      <c r="H1" s="3" t="s">
        <v>315</v>
      </c>
    </row>
    <row r="2" spans="1:8" x14ac:dyDescent="0.25">
      <c r="A2" t="s">
        <v>0</v>
      </c>
      <c r="B2">
        <v>1231</v>
      </c>
      <c r="C2">
        <v>2</v>
      </c>
      <c r="F2" t="s">
        <v>0</v>
      </c>
      <c r="G2">
        <f>SUMIF($A$2:$A$123, F2,$B$2:$B$123)</f>
        <v>8467</v>
      </c>
      <c r="H2" s="3">
        <f>G2/2</f>
        <v>4233.5</v>
      </c>
    </row>
    <row r="3" spans="1:8" x14ac:dyDescent="0.25">
      <c r="A3" t="s">
        <v>0</v>
      </c>
      <c r="B3">
        <v>1490</v>
      </c>
      <c r="C3">
        <v>2</v>
      </c>
      <c r="F3" t="s">
        <v>1</v>
      </c>
      <c r="G3">
        <f t="shared" ref="G3:G18" si="0">SUMIF($A$2:$A$123, F3,$B$2:$B$123)</f>
        <v>11781</v>
      </c>
      <c r="H3" s="3">
        <f>G3/3</f>
        <v>3927</v>
      </c>
    </row>
    <row r="4" spans="1:8" x14ac:dyDescent="0.25">
      <c r="A4" t="s">
        <v>0</v>
      </c>
      <c r="B4">
        <v>1452</v>
      </c>
      <c r="C4">
        <v>2</v>
      </c>
      <c r="F4" t="s">
        <v>5</v>
      </c>
      <c r="G4">
        <f t="shared" si="0"/>
        <v>12022</v>
      </c>
      <c r="H4" s="3">
        <f>G4/3</f>
        <v>4007.3333333333335</v>
      </c>
    </row>
    <row r="5" spans="1:8" x14ac:dyDescent="0.25">
      <c r="A5" t="s">
        <v>0</v>
      </c>
      <c r="B5">
        <v>1446</v>
      </c>
      <c r="C5">
        <v>2</v>
      </c>
      <c r="F5" t="s">
        <v>6</v>
      </c>
      <c r="G5">
        <f t="shared" si="0"/>
        <v>12126</v>
      </c>
      <c r="H5" s="3">
        <f>G5/3</f>
        <v>4042</v>
      </c>
    </row>
    <row r="6" spans="1:8" x14ac:dyDescent="0.25">
      <c r="A6" t="s">
        <v>0</v>
      </c>
      <c r="B6">
        <v>1512</v>
      </c>
      <c r="C6">
        <v>2</v>
      </c>
      <c r="F6" t="s">
        <v>7</v>
      </c>
      <c r="G6">
        <f t="shared" si="0"/>
        <v>11669</v>
      </c>
      <c r="H6" s="3">
        <f>G6/3</f>
        <v>3889.6666666666665</v>
      </c>
    </row>
    <row r="7" spans="1:8" x14ac:dyDescent="0.25">
      <c r="A7" t="s">
        <v>0</v>
      </c>
      <c r="B7">
        <v>1336</v>
      </c>
      <c r="C7">
        <v>2</v>
      </c>
      <c r="F7" t="s">
        <v>8</v>
      </c>
      <c r="G7">
        <f t="shared" si="0"/>
        <v>11277</v>
      </c>
      <c r="H7" s="3">
        <f>G7/3</f>
        <v>3759</v>
      </c>
    </row>
    <row r="8" spans="1:8" x14ac:dyDescent="0.25">
      <c r="A8" t="s">
        <v>1</v>
      </c>
      <c r="B8">
        <v>1282</v>
      </c>
      <c r="C8">
        <v>3</v>
      </c>
      <c r="F8" t="s">
        <v>9</v>
      </c>
      <c r="G8">
        <f t="shared" si="0"/>
        <v>11732</v>
      </c>
      <c r="H8" s="3">
        <f>G8/3</f>
        <v>3910.6666666666665</v>
      </c>
    </row>
    <row r="9" spans="1:8" x14ac:dyDescent="0.25">
      <c r="A9" t="s">
        <v>1</v>
      </c>
      <c r="B9">
        <v>1758</v>
      </c>
      <c r="C9">
        <v>3</v>
      </c>
      <c r="F9" t="s">
        <v>10</v>
      </c>
      <c r="G9">
        <f t="shared" si="0"/>
        <v>11804</v>
      </c>
      <c r="H9" s="3">
        <f>G9/3</f>
        <v>3934.6666666666665</v>
      </c>
    </row>
    <row r="10" spans="1:8" x14ac:dyDescent="0.25">
      <c r="A10" t="s">
        <v>1</v>
      </c>
      <c r="B10">
        <v>1653</v>
      </c>
      <c r="C10">
        <v>3</v>
      </c>
      <c r="F10" t="s">
        <v>11</v>
      </c>
      <c r="G10">
        <f t="shared" si="0"/>
        <v>8150</v>
      </c>
      <c r="H10" s="3">
        <f t="shared" ref="H3:H18" si="1">G10/2</f>
        <v>4075</v>
      </c>
    </row>
    <row r="11" spans="1:8" x14ac:dyDescent="0.25">
      <c r="A11" t="s">
        <v>1</v>
      </c>
      <c r="B11">
        <v>1461</v>
      </c>
      <c r="C11">
        <v>3</v>
      </c>
      <c r="F11" t="s">
        <v>12</v>
      </c>
      <c r="G11">
        <f t="shared" si="0"/>
        <v>11988</v>
      </c>
      <c r="H11" s="3">
        <f>G11/3</f>
        <v>3996</v>
      </c>
    </row>
    <row r="12" spans="1:8" x14ac:dyDescent="0.25">
      <c r="A12" t="s">
        <v>1</v>
      </c>
      <c r="B12">
        <v>1531</v>
      </c>
      <c r="C12">
        <v>3</v>
      </c>
      <c r="F12" t="s">
        <v>13</v>
      </c>
      <c r="G12">
        <f t="shared" si="0"/>
        <v>7677</v>
      </c>
      <c r="H12" s="3">
        <f t="shared" si="1"/>
        <v>3838.5</v>
      </c>
    </row>
    <row r="13" spans="1:8" x14ac:dyDescent="0.25">
      <c r="A13" t="s">
        <v>1</v>
      </c>
      <c r="B13">
        <v>1521</v>
      </c>
      <c r="C13">
        <v>3</v>
      </c>
      <c r="F13" t="s">
        <v>14</v>
      </c>
      <c r="G13">
        <f t="shared" si="0"/>
        <v>7800</v>
      </c>
      <c r="H13" s="3">
        <f t="shared" si="1"/>
        <v>3900</v>
      </c>
    </row>
    <row r="14" spans="1:8" x14ac:dyDescent="0.25">
      <c r="A14" t="s">
        <v>1</v>
      </c>
      <c r="B14">
        <v>1140</v>
      </c>
      <c r="C14">
        <v>3</v>
      </c>
      <c r="F14" t="s">
        <v>15</v>
      </c>
      <c r="G14">
        <f t="shared" si="0"/>
        <v>11491</v>
      </c>
      <c r="H14" s="3">
        <f>G14/3</f>
        <v>3830.3333333333335</v>
      </c>
    </row>
    <row r="15" spans="1:8" x14ac:dyDescent="0.25">
      <c r="A15" t="s">
        <v>1</v>
      </c>
      <c r="B15">
        <v>1435</v>
      </c>
      <c r="C15">
        <v>3</v>
      </c>
      <c r="F15" t="s">
        <v>16</v>
      </c>
      <c r="G15">
        <f t="shared" si="0"/>
        <v>8429</v>
      </c>
      <c r="H15" s="3">
        <f t="shared" si="1"/>
        <v>4214.5</v>
      </c>
    </row>
    <row r="16" spans="1:8" x14ac:dyDescent="0.25">
      <c r="A16" t="s">
        <v>5</v>
      </c>
      <c r="B16">
        <v>1383</v>
      </c>
      <c r="C16">
        <v>3</v>
      </c>
      <c r="F16" t="s">
        <v>314</v>
      </c>
      <c r="G16">
        <f t="shared" si="0"/>
        <v>8244</v>
      </c>
      <c r="H16" s="3">
        <f t="shared" si="1"/>
        <v>4122</v>
      </c>
    </row>
    <row r="17" spans="1:8" x14ac:dyDescent="0.25">
      <c r="A17" t="s">
        <v>5</v>
      </c>
      <c r="B17">
        <v>5</v>
      </c>
      <c r="C17">
        <v>3</v>
      </c>
      <c r="F17" t="s">
        <v>18</v>
      </c>
      <c r="G17">
        <f t="shared" si="0"/>
        <v>10080</v>
      </c>
      <c r="H17" s="3">
        <f>G17/3</f>
        <v>3360</v>
      </c>
    </row>
    <row r="18" spans="1:8" x14ac:dyDescent="0.25">
      <c r="A18" t="s">
        <v>5</v>
      </c>
      <c r="B18">
        <v>1239</v>
      </c>
      <c r="C18">
        <v>3</v>
      </c>
      <c r="F18" t="s">
        <v>19</v>
      </c>
      <c r="G18">
        <f t="shared" si="0"/>
        <v>11937</v>
      </c>
      <c r="H18" s="3">
        <f>G18/3</f>
        <v>3979</v>
      </c>
    </row>
    <row r="19" spans="1:8" x14ac:dyDescent="0.25">
      <c r="A19" t="s">
        <v>5</v>
      </c>
      <c r="B19">
        <v>97</v>
      </c>
      <c r="C19">
        <v>3</v>
      </c>
      <c r="G19">
        <f>SUM(G2:G18)</f>
        <v>176674</v>
      </c>
    </row>
    <row r="20" spans="1:8" x14ac:dyDescent="0.25">
      <c r="A20" t="s">
        <v>5</v>
      </c>
      <c r="B20">
        <v>1658</v>
      </c>
      <c r="C20">
        <v>3</v>
      </c>
    </row>
    <row r="21" spans="1:8" x14ac:dyDescent="0.25">
      <c r="A21" t="s">
        <v>5</v>
      </c>
      <c r="B21">
        <v>1846</v>
      </c>
      <c r="C21">
        <v>3</v>
      </c>
    </row>
    <row r="22" spans="1:8" x14ac:dyDescent="0.25">
      <c r="A22" t="s">
        <v>5</v>
      </c>
      <c r="B22">
        <v>1945</v>
      </c>
      <c r="C22">
        <v>3</v>
      </c>
    </row>
    <row r="23" spans="1:8" x14ac:dyDescent="0.25">
      <c r="A23" t="s">
        <v>5</v>
      </c>
      <c r="B23">
        <v>1360</v>
      </c>
      <c r="C23">
        <v>3</v>
      </c>
    </row>
    <row r="24" spans="1:8" x14ac:dyDescent="0.25">
      <c r="A24" t="s">
        <v>5</v>
      </c>
      <c r="B24">
        <v>879</v>
      </c>
      <c r="C24">
        <v>3</v>
      </c>
    </row>
    <row r="25" spans="1:8" x14ac:dyDescent="0.25">
      <c r="A25" t="s">
        <v>5</v>
      </c>
      <c r="B25">
        <v>1610</v>
      </c>
      <c r="C25">
        <v>3</v>
      </c>
    </row>
    <row r="26" spans="1:8" x14ac:dyDescent="0.25">
      <c r="A26" t="s">
        <v>6</v>
      </c>
      <c r="B26">
        <v>1833</v>
      </c>
      <c r="C26">
        <v>3</v>
      </c>
    </row>
    <row r="27" spans="1:8" x14ac:dyDescent="0.25">
      <c r="A27" t="s">
        <v>6</v>
      </c>
      <c r="B27">
        <v>1464</v>
      </c>
      <c r="C27">
        <v>3</v>
      </c>
    </row>
    <row r="28" spans="1:8" x14ac:dyDescent="0.25">
      <c r="A28" t="s">
        <v>6</v>
      </c>
      <c r="B28">
        <v>1932</v>
      </c>
      <c r="C28">
        <v>3</v>
      </c>
    </row>
    <row r="29" spans="1:8" x14ac:dyDescent="0.25">
      <c r="A29" t="s">
        <v>6</v>
      </c>
      <c r="B29">
        <v>1497</v>
      </c>
      <c r="C29">
        <v>3</v>
      </c>
    </row>
    <row r="30" spans="1:8" x14ac:dyDescent="0.25">
      <c r="A30" t="s">
        <v>6</v>
      </c>
      <c r="B30">
        <v>1499</v>
      </c>
      <c r="C30">
        <v>3</v>
      </c>
    </row>
    <row r="31" spans="1:8" x14ac:dyDescent="0.25">
      <c r="A31" t="s">
        <v>6</v>
      </c>
      <c r="B31">
        <v>769</v>
      </c>
      <c r="C31">
        <v>3</v>
      </c>
    </row>
    <row r="32" spans="1:8" x14ac:dyDescent="0.25">
      <c r="A32" t="s">
        <v>6</v>
      </c>
      <c r="B32">
        <v>1311</v>
      </c>
      <c r="C32">
        <v>3</v>
      </c>
    </row>
    <row r="33" spans="1:3" x14ac:dyDescent="0.25">
      <c r="A33" t="s">
        <v>6</v>
      </c>
      <c r="B33">
        <v>1821</v>
      </c>
      <c r="C33">
        <v>3</v>
      </c>
    </row>
    <row r="34" spans="1:3" x14ac:dyDescent="0.25">
      <c r="A34" t="s">
        <v>7</v>
      </c>
      <c r="B34">
        <v>1955</v>
      </c>
      <c r="C34">
        <v>3</v>
      </c>
    </row>
    <row r="35" spans="1:3" x14ac:dyDescent="0.25">
      <c r="A35" t="s">
        <v>7</v>
      </c>
      <c r="B35">
        <v>2185</v>
      </c>
      <c r="C35">
        <v>3</v>
      </c>
    </row>
    <row r="36" spans="1:3" x14ac:dyDescent="0.25">
      <c r="A36" t="s">
        <v>7</v>
      </c>
      <c r="B36">
        <v>2402</v>
      </c>
      <c r="C36">
        <v>3</v>
      </c>
    </row>
    <row r="37" spans="1:3" x14ac:dyDescent="0.25">
      <c r="A37" t="s">
        <v>7</v>
      </c>
      <c r="B37">
        <v>1207</v>
      </c>
      <c r="C37">
        <v>3</v>
      </c>
    </row>
    <row r="38" spans="1:3" x14ac:dyDescent="0.25">
      <c r="A38" t="s">
        <v>7</v>
      </c>
      <c r="B38">
        <v>1640</v>
      </c>
      <c r="C38">
        <v>3</v>
      </c>
    </row>
    <row r="39" spans="1:3" x14ac:dyDescent="0.25">
      <c r="A39" t="s">
        <v>7</v>
      </c>
      <c r="B39">
        <v>1169</v>
      </c>
      <c r="C39">
        <v>3</v>
      </c>
    </row>
    <row r="40" spans="1:3" x14ac:dyDescent="0.25">
      <c r="A40" t="s">
        <v>7</v>
      </c>
      <c r="B40">
        <v>1111</v>
      </c>
      <c r="C40">
        <v>3</v>
      </c>
    </row>
    <row r="41" spans="1:3" x14ac:dyDescent="0.25">
      <c r="A41" t="s">
        <v>8</v>
      </c>
      <c r="B41">
        <v>1250</v>
      </c>
      <c r="C41">
        <v>3</v>
      </c>
    </row>
    <row r="42" spans="1:3" x14ac:dyDescent="0.25">
      <c r="A42" t="s">
        <v>8</v>
      </c>
      <c r="B42">
        <v>1411</v>
      </c>
      <c r="C42">
        <v>3</v>
      </c>
    </row>
    <row r="43" spans="1:3" x14ac:dyDescent="0.25">
      <c r="A43" t="s">
        <v>8</v>
      </c>
      <c r="B43">
        <v>1743</v>
      </c>
      <c r="C43">
        <v>3</v>
      </c>
    </row>
    <row r="44" spans="1:3" x14ac:dyDescent="0.25">
      <c r="A44" t="s">
        <v>8</v>
      </c>
      <c r="B44">
        <v>1370</v>
      </c>
      <c r="C44">
        <v>3</v>
      </c>
    </row>
    <row r="45" spans="1:3" x14ac:dyDescent="0.25">
      <c r="A45" t="s">
        <v>8</v>
      </c>
      <c r="B45">
        <v>1707</v>
      </c>
      <c r="C45">
        <v>3</v>
      </c>
    </row>
    <row r="46" spans="1:3" x14ac:dyDescent="0.25">
      <c r="A46" t="s">
        <v>8</v>
      </c>
      <c r="B46">
        <v>1546</v>
      </c>
      <c r="C46">
        <v>3</v>
      </c>
    </row>
    <row r="47" spans="1:3" x14ac:dyDescent="0.25">
      <c r="A47" t="s">
        <v>8</v>
      </c>
      <c r="B47">
        <v>1145</v>
      </c>
      <c r="C47">
        <v>3</v>
      </c>
    </row>
    <row r="48" spans="1:3" x14ac:dyDescent="0.25">
      <c r="A48" t="s">
        <v>8</v>
      </c>
      <c r="B48">
        <v>1105</v>
      </c>
      <c r="C48">
        <v>3</v>
      </c>
    </row>
    <row r="49" spans="1:3" x14ac:dyDescent="0.25">
      <c r="A49" t="s">
        <v>9</v>
      </c>
      <c r="B49">
        <v>951</v>
      </c>
      <c r="C49">
        <v>3</v>
      </c>
    </row>
    <row r="50" spans="1:3" x14ac:dyDescent="0.25">
      <c r="A50" t="s">
        <v>9</v>
      </c>
      <c r="B50">
        <v>1441</v>
      </c>
      <c r="C50">
        <v>3</v>
      </c>
    </row>
    <row r="51" spans="1:3" x14ac:dyDescent="0.25">
      <c r="A51" t="s">
        <v>9</v>
      </c>
      <c r="B51">
        <v>2335</v>
      </c>
      <c r="C51">
        <v>3</v>
      </c>
    </row>
    <row r="52" spans="1:3" x14ac:dyDescent="0.25">
      <c r="A52" t="s">
        <v>9</v>
      </c>
      <c r="B52">
        <v>1410</v>
      </c>
      <c r="C52">
        <v>3</v>
      </c>
    </row>
    <row r="53" spans="1:3" x14ac:dyDescent="0.25">
      <c r="A53" t="s">
        <v>9</v>
      </c>
      <c r="B53">
        <v>1342</v>
      </c>
      <c r="C53">
        <v>3</v>
      </c>
    </row>
    <row r="54" spans="1:3" x14ac:dyDescent="0.25">
      <c r="A54" t="s">
        <v>9</v>
      </c>
      <c r="B54">
        <v>1243</v>
      </c>
      <c r="C54">
        <v>3</v>
      </c>
    </row>
    <row r="55" spans="1:3" x14ac:dyDescent="0.25">
      <c r="A55" t="s">
        <v>9</v>
      </c>
      <c r="B55">
        <v>1668</v>
      </c>
      <c r="C55">
        <v>3</v>
      </c>
    </row>
    <row r="56" spans="1:3" x14ac:dyDescent="0.25">
      <c r="A56" t="s">
        <v>9</v>
      </c>
      <c r="B56">
        <v>1342</v>
      </c>
      <c r="C56">
        <v>3</v>
      </c>
    </row>
    <row r="57" spans="1:3" x14ac:dyDescent="0.25">
      <c r="A57" t="s">
        <v>10</v>
      </c>
      <c r="B57">
        <v>1811</v>
      </c>
      <c r="C57">
        <v>3</v>
      </c>
    </row>
    <row r="58" spans="1:3" x14ac:dyDescent="0.25">
      <c r="A58" t="s">
        <v>10</v>
      </c>
      <c r="B58">
        <v>1617</v>
      </c>
      <c r="C58">
        <v>3</v>
      </c>
    </row>
    <row r="59" spans="1:3" x14ac:dyDescent="0.25">
      <c r="A59" t="s">
        <v>10</v>
      </c>
      <c r="B59">
        <v>1493</v>
      </c>
      <c r="C59">
        <v>3</v>
      </c>
    </row>
    <row r="60" spans="1:3" x14ac:dyDescent="0.25">
      <c r="A60" t="s">
        <v>10</v>
      </c>
      <c r="B60">
        <v>1382</v>
      </c>
      <c r="C60">
        <v>3</v>
      </c>
    </row>
    <row r="61" spans="1:3" x14ac:dyDescent="0.25">
      <c r="A61" t="s">
        <v>10</v>
      </c>
      <c r="B61">
        <v>1995</v>
      </c>
      <c r="C61">
        <v>3</v>
      </c>
    </row>
    <row r="62" spans="1:3" x14ac:dyDescent="0.25">
      <c r="A62" t="s">
        <v>10</v>
      </c>
      <c r="B62">
        <v>1806</v>
      </c>
      <c r="C62">
        <v>3</v>
      </c>
    </row>
    <row r="63" spans="1:3" x14ac:dyDescent="0.25">
      <c r="A63" t="s">
        <v>10</v>
      </c>
      <c r="B63">
        <v>1700</v>
      </c>
      <c r="C63">
        <v>3</v>
      </c>
    </row>
    <row r="64" spans="1:3" x14ac:dyDescent="0.25">
      <c r="A64" t="s">
        <v>11</v>
      </c>
      <c r="B64">
        <v>1114</v>
      </c>
      <c r="C64">
        <v>2</v>
      </c>
    </row>
    <row r="65" spans="1:3" x14ac:dyDescent="0.25">
      <c r="A65" t="s">
        <v>11</v>
      </c>
      <c r="B65">
        <v>1629</v>
      </c>
      <c r="C65">
        <v>2</v>
      </c>
    </row>
    <row r="66" spans="1:3" x14ac:dyDescent="0.25">
      <c r="A66" t="s">
        <v>11</v>
      </c>
      <c r="B66">
        <v>1547</v>
      </c>
      <c r="C66">
        <v>2</v>
      </c>
    </row>
    <row r="67" spans="1:3" x14ac:dyDescent="0.25">
      <c r="A67" t="s">
        <v>11</v>
      </c>
      <c r="B67">
        <v>1325</v>
      </c>
      <c r="C67">
        <v>2</v>
      </c>
    </row>
    <row r="68" spans="1:3" x14ac:dyDescent="0.25">
      <c r="A68" t="s">
        <v>11</v>
      </c>
      <c r="B68">
        <v>991</v>
      </c>
      <c r="C68">
        <v>2</v>
      </c>
    </row>
    <row r="69" spans="1:3" x14ac:dyDescent="0.25">
      <c r="A69" t="s">
        <v>11</v>
      </c>
      <c r="B69">
        <v>1544</v>
      </c>
      <c r="C69">
        <v>2</v>
      </c>
    </row>
    <row r="70" spans="1:3" x14ac:dyDescent="0.25">
      <c r="A70" t="s">
        <v>12</v>
      </c>
      <c r="B70">
        <v>1809</v>
      </c>
      <c r="C70">
        <v>3</v>
      </c>
    </row>
    <row r="71" spans="1:3" x14ac:dyDescent="0.25">
      <c r="A71" t="s">
        <v>12</v>
      </c>
      <c r="B71">
        <v>2229</v>
      </c>
      <c r="C71">
        <v>3</v>
      </c>
    </row>
    <row r="72" spans="1:3" x14ac:dyDescent="0.25">
      <c r="A72" t="s">
        <v>12</v>
      </c>
      <c r="B72">
        <v>1759</v>
      </c>
      <c r="C72">
        <v>3</v>
      </c>
    </row>
    <row r="73" spans="1:3" x14ac:dyDescent="0.25">
      <c r="A73" t="s">
        <v>12</v>
      </c>
      <c r="B73">
        <v>1522</v>
      </c>
      <c r="C73">
        <v>3</v>
      </c>
    </row>
    <row r="74" spans="1:3" x14ac:dyDescent="0.25">
      <c r="A74" t="s">
        <v>12</v>
      </c>
      <c r="B74">
        <v>1482</v>
      </c>
      <c r="C74">
        <v>3</v>
      </c>
    </row>
    <row r="75" spans="1:3" x14ac:dyDescent="0.25">
      <c r="A75" t="s">
        <v>12</v>
      </c>
      <c r="B75">
        <v>1451</v>
      </c>
      <c r="C75">
        <v>3</v>
      </c>
    </row>
    <row r="76" spans="1:3" x14ac:dyDescent="0.25">
      <c r="A76" t="s">
        <v>12</v>
      </c>
      <c r="B76">
        <v>1736</v>
      </c>
      <c r="C76">
        <v>3</v>
      </c>
    </row>
    <row r="77" spans="1:3" x14ac:dyDescent="0.25">
      <c r="A77" t="s">
        <v>13</v>
      </c>
      <c r="B77">
        <v>1415</v>
      </c>
      <c r="C77">
        <v>2</v>
      </c>
    </row>
    <row r="78" spans="1:3" x14ac:dyDescent="0.25">
      <c r="A78" t="s">
        <v>13</v>
      </c>
      <c r="B78">
        <v>1680</v>
      </c>
      <c r="C78">
        <v>2</v>
      </c>
    </row>
    <row r="79" spans="1:3" x14ac:dyDescent="0.25">
      <c r="A79" t="s">
        <v>13</v>
      </c>
      <c r="B79">
        <v>1076</v>
      </c>
      <c r="C79">
        <v>2</v>
      </c>
    </row>
    <row r="80" spans="1:3" x14ac:dyDescent="0.25">
      <c r="A80" t="s">
        <v>13</v>
      </c>
      <c r="B80">
        <v>1334</v>
      </c>
      <c r="C80">
        <v>2</v>
      </c>
    </row>
    <row r="81" spans="1:3" x14ac:dyDescent="0.25">
      <c r="A81" t="s">
        <v>13</v>
      </c>
      <c r="B81">
        <v>1205</v>
      </c>
      <c r="C81">
        <v>2</v>
      </c>
    </row>
    <row r="82" spans="1:3" x14ac:dyDescent="0.25">
      <c r="A82" t="s">
        <v>13</v>
      </c>
      <c r="B82">
        <v>967</v>
      </c>
      <c r="C82">
        <v>2</v>
      </c>
    </row>
    <row r="83" spans="1:3" x14ac:dyDescent="0.25">
      <c r="A83" t="s">
        <v>14</v>
      </c>
      <c r="B83">
        <v>1534</v>
      </c>
      <c r="C83">
        <v>2</v>
      </c>
    </row>
    <row r="84" spans="1:3" x14ac:dyDescent="0.25">
      <c r="A84" t="s">
        <v>14</v>
      </c>
      <c r="B84">
        <v>1349</v>
      </c>
      <c r="C84">
        <v>2</v>
      </c>
    </row>
    <row r="85" spans="1:3" x14ac:dyDescent="0.25">
      <c r="A85" t="s">
        <v>14</v>
      </c>
      <c r="B85">
        <v>13</v>
      </c>
      <c r="C85">
        <v>2</v>
      </c>
    </row>
    <row r="86" spans="1:3" x14ac:dyDescent="0.25">
      <c r="A86" t="s">
        <v>14</v>
      </c>
      <c r="B86">
        <v>1253</v>
      </c>
      <c r="C86">
        <v>2</v>
      </c>
    </row>
    <row r="87" spans="1:3" x14ac:dyDescent="0.25">
      <c r="A87" t="s">
        <v>14</v>
      </c>
      <c r="B87">
        <v>1090</v>
      </c>
      <c r="C87">
        <v>2</v>
      </c>
    </row>
    <row r="88" spans="1:3" x14ac:dyDescent="0.25">
      <c r="A88" t="s">
        <v>14</v>
      </c>
      <c r="B88">
        <v>1320</v>
      </c>
      <c r="C88">
        <v>2</v>
      </c>
    </row>
    <row r="89" spans="1:3" x14ac:dyDescent="0.25">
      <c r="A89" t="s">
        <v>14</v>
      </c>
      <c r="B89">
        <v>1241</v>
      </c>
      <c r="C89">
        <v>2</v>
      </c>
    </row>
    <row r="90" spans="1:3" x14ac:dyDescent="0.25">
      <c r="A90" t="s">
        <v>15</v>
      </c>
      <c r="B90">
        <v>1622</v>
      </c>
      <c r="C90">
        <v>3</v>
      </c>
    </row>
    <row r="91" spans="1:3" x14ac:dyDescent="0.25">
      <c r="A91" t="s">
        <v>15</v>
      </c>
      <c r="B91">
        <v>1819</v>
      </c>
      <c r="C91">
        <v>3</v>
      </c>
    </row>
    <row r="92" spans="1:3" x14ac:dyDescent="0.25">
      <c r="A92" t="s">
        <v>15</v>
      </c>
      <c r="B92">
        <v>1596</v>
      </c>
      <c r="C92">
        <v>3</v>
      </c>
    </row>
    <row r="93" spans="1:3" x14ac:dyDescent="0.25">
      <c r="A93" t="s">
        <v>15</v>
      </c>
      <c r="B93">
        <v>1622</v>
      </c>
      <c r="C93">
        <v>3</v>
      </c>
    </row>
    <row r="94" spans="1:3" x14ac:dyDescent="0.25">
      <c r="A94" t="s">
        <v>15</v>
      </c>
      <c r="B94">
        <v>1516</v>
      </c>
      <c r="C94">
        <v>3</v>
      </c>
    </row>
    <row r="95" spans="1:3" x14ac:dyDescent="0.25">
      <c r="A95" t="s">
        <v>15</v>
      </c>
      <c r="B95">
        <v>1586</v>
      </c>
      <c r="C95">
        <v>3</v>
      </c>
    </row>
    <row r="96" spans="1:3" x14ac:dyDescent="0.25">
      <c r="A96" t="s">
        <v>15</v>
      </c>
      <c r="B96">
        <v>814</v>
      </c>
      <c r="C96">
        <v>3</v>
      </c>
    </row>
    <row r="97" spans="1:3" x14ac:dyDescent="0.25">
      <c r="A97" t="s">
        <v>15</v>
      </c>
      <c r="B97">
        <v>916</v>
      </c>
      <c r="C97">
        <v>3</v>
      </c>
    </row>
    <row r="98" spans="1:3" x14ac:dyDescent="0.25">
      <c r="A98" t="s">
        <v>16</v>
      </c>
      <c r="B98">
        <v>1557</v>
      </c>
      <c r="C98">
        <v>2</v>
      </c>
    </row>
    <row r="99" spans="1:3" x14ac:dyDescent="0.25">
      <c r="A99" t="s">
        <v>16</v>
      </c>
      <c r="B99">
        <v>45</v>
      </c>
      <c r="C99">
        <v>2</v>
      </c>
    </row>
    <row r="100" spans="1:3" x14ac:dyDescent="0.25">
      <c r="A100" t="s">
        <v>16</v>
      </c>
      <c r="B100">
        <v>1562</v>
      </c>
      <c r="C100">
        <v>2</v>
      </c>
    </row>
    <row r="101" spans="1:3" x14ac:dyDescent="0.25">
      <c r="A101" t="s">
        <v>16</v>
      </c>
      <c r="B101">
        <v>893</v>
      </c>
      <c r="C101">
        <v>2</v>
      </c>
    </row>
    <row r="102" spans="1:3" x14ac:dyDescent="0.25">
      <c r="A102" t="s">
        <v>16</v>
      </c>
      <c r="B102">
        <v>1276</v>
      </c>
      <c r="C102">
        <v>2</v>
      </c>
    </row>
    <row r="103" spans="1:3" x14ac:dyDescent="0.25">
      <c r="A103" t="s">
        <v>16</v>
      </c>
      <c r="B103">
        <v>1586</v>
      </c>
      <c r="C103">
        <v>2</v>
      </c>
    </row>
    <row r="104" spans="1:3" x14ac:dyDescent="0.25">
      <c r="A104" t="s">
        <v>16</v>
      </c>
      <c r="B104">
        <v>1510</v>
      </c>
      <c r="C104">
        <v>2</v>
      </c>
    </row>
    <row r="105" spans="1:3" x14ac:dyDescent="0.25">
      <c r="A105" t="s">
        <v>314</v>
      </c>
      <c r="B105">
        <v>1714</v>
      </c>
      <c r="C105">
        <v>2</v>
      </c>
    </row>
    <row r="106" spans="1:3" x14ac:dyDescent="0.25">
      <c r="A106" t="s">
        <v>314</v>
      </c>
      <c r="B106">
        <v>900</v>
      </c>
      <c r="C106">
        <v>2</v>
      </c>
    </row>
    <row r="107" spans="1:3" x14ac:dyDescent="0.25">
      <c r="A107" t="s">
        <v>314</v>
      </c>
      <c r="B107">
        <v>1928</v>
      </c>
      <c r="C107">
        <v>2</v>
      </c>
    </row>
    <row r="108" spans="1:3" x14ac:dyDescent="0.25">
      <c r="A108" t="s">
        <v>314</v>
      </c>
      <c r="B108">
        <v>2273</v>
      </c>
      <c r="C108">
        <v>2</v>
      </c>
    </row>
    <row r="109" spans="1:3" x14ac:dyDescent="0.25">
      <c r="A109" t="s">
        <v>314</v>
      </c>
      <c r="B109">
        <v>1429</v>
      </c>
      <c r="C109">
        <v>2</v>
      </c>
    </row>
    <row r="110" spans="1:3" x14ac:dyDescent="0.25">
      <c r="A110" t="s">
        <v>18</v>
      </c>
      <c r="B110">
        <v>944</v>
      </c>
      <c r="C110">
        <v>3</v>
      </c>
    </row>
    <row r="111" spans="1:3" x14ac:dyDescent="0.25">
      <c r="A111" t="s">
        <v>18</v>
      </c>
      <c r="B111">
        <v>1576</v>
      </c>
      <c r="C111">
        <v>3</v>
      </c>
    </row>
    <row r="112" spans="1:3" x14ac:dyDescent="0.25">
      <c r="A112" t="s">
        <v>18</v>
      </c>
      <c r="B112">
        <v>1347</v>
      </c>
      <c r="C112">
        <v>3</v>
      </c>
    </row>
    <row r="113" spans="1:3" x14ac:dyDescent="0.25">
      <c r="A113" t="s">
        <v>18</v>
      </c>
      <c r="B113">
        <v>1409</v>
      </c>
      <c r="C113">
        <v>3</v>
      </c>
    </row>
    <row r="114" spans="1:3" x14ac:dyDescent="0.25">
      <c r="A114" t="s">
        <v>18</v>
      </c>
      <c r="B114">
        <v>2587</v>
      </c>
      <c r="C114">
        <v>3</v>
      </c>
    </row>
    <row r="115" spans="1:3" x14ac:dyDescent="0.25">
      <c r="A115" t="s">
        <v>18</v>
      </c>
      <c r="B115">
        <v>507</v>
      </c>
      <c r="C115">
        <v>3</v>
      </c>
    </row>
    <row r="116" spans="1:3" x14ac:dyDescent="0.25">
      <c r="A116" t="s">
        <v>18</v>
      </c>
      <c r="B116">
        <v>1710</v>
      </c>
      <c r="C116">
        <v>3</v>
      </c>
    </row>
    <row r="117" spans="1:3" x14ac:dyDescent="0.25">
      <c r="A117" t="s">
        <v>19</v>
      </c>
      <c r="B117">
        <v>1582</v>
      </c>
      <c r="C117">
        <v>3</v>
      </c>
    </row>
    <row r="118" spans="1:3" x14ac:dyDescent="0.25">
      <c r="A118" t="s">
        <v>19</v>
      </c>
      <c r="B118">
        <v>1318</v>
      </c>
      <c r="C118">
        <v>3</v>
      </c>
    </row>
    <row r="119" spans="1:3" x14ac:dyDescent="0.25">
      <c r="A119" t="s">
        <v>19</v>
      </c>
      <c r="B119">
        <v>1756</v>
      </c>
      <c r="C119">
        <v>3</v>
      </c>
    </row>
    <row r="120" spans="1:3" x14ac:dyDescent="0.25">
      <c r="A120" t="s">
        <v>19</v>
      </c>
      <c r="B120">
        <v>1688</v>
      </c>
      <c r="C120">
        <v>3</v>
      </c>
    </row>
    <row r="121" spans="1:3" x14ac:dyDescent="0.25">
      <c r="A121" t="s">
        <v>19</v>
      </c>
      <c r="B121">
        <v>1246</v>
      </c>
      <c r="C121">
        <v>3</v>
      </c>
    </row>
    <row r="122" spans="1:3" x14ac:dyDescent="0.25">
      <c r="A122" t="s">
        <v>19</v>
      </c>
      <c r="B122">
        <v>1900</v>
      </c>
      <c r="C122">
        <v>3</v>
      </c>
    </row>
    <row r="123" spans="1:3" x14ac:dyDescent="0.25">
      <c r="A123" t="s">
        <v>19</v>
      </c>
      <c r="B123">
        <v>2447</v>
      </c>
      <c r="C123">
        <v>3</v>
      </c>
    </row>
    <row r="124" spans="1:3" x14ac:dyDescent="0.25">
      <c r="B124">
        <f>SUM(B2:B123)</f>
        <v>176674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30"/>
  <sheetViews>
    <sheetView workbookViewId="0">
      <selection activeCell="C34" sqref="C34"/>
    </sheetView>
  </sheetViews>
  <sheetFormatPr defaultRowHeight="15" x14ac:dyDescent="0.25"/>
  <cols>
    <col min="1" max="1" width="31.140625" bestFit="1" customWidth="1"/>
    <col min="2" max="2" width="17.85546875" bestFit="1" customWidth="1"/>
    <col min="3" max="3" width="11.42578125" bestFit="1" customWidth="1"/>
    <col min="4" max="4" width="4.5703125" bestFit="1" customWidth="1"/>
    <col min="5" max="5" width="11.42578125" bestFit="1" customWidth="1"/>
    <col min="7" max="7" width="31.140625" bestFit="1" customWidth="1"/>
    <col min="8" max="8" width="17.85546875" bestFit="1" customWidth="1"/>
    <col min="9" max="9" width="11.42578125" bestFit="1" customWidth="1"/>
    <col min="10" max="10" width="4.5703125" bestFit="1" customWidth="1"/>
    <col min="11" max="11" width="11.42578125" bestFit="1" customWidth="1"/>
    <col min="13" max="13" width="33.85546875" bestFit="1" customWidth="1"/>
    <col min="14" max="14" width="17.85546875" bestFit="1" customWidth="1"/>
    <col min="15" max="15" width="11.42578125" bestFit="1" customWidth="1"/>
    <col min="16" max="16" width="4.5703125" bestFit="1" customWidth="1"/>
    <col min="17" max="17" width="11.42578125" bestFit="1" customWidth="1"/>
    <col min="19" max="19" width="31.140625" bestFit="1" customWidth="1"/>
    <col min="20" max="20" width="17.85546875" bestFit="1" customWidth="1"/>
    <col min="21" max="21" width="11.42578125" bestFit="1" customWidth="1"/>
    <col min="22" max="22" width="4.5703125" bestFit="1" customWidth="1"/>
    <col min="23" max="23" width="11.42578125" bestFit="1" customWidth="1"/>
    <col min="25" max="25" width="31.140625" bestFit="1" customWidth="1"/>
    <col min="26" max="26" width="17.85546875" bestFit="1" customWidth="1"/>
    <col min="27" max="27" width="11.42578125" bestFit="1" customWidth="1"/>
    <col min="28" max="28" width="4.5703125" bestFit="1" customWidth="1"/>
    <col min="29" max="29" width="11.42578125" bestFit="1" customWidth="1"/>
    <col min="31" max="31" width="31.140625" bestFit="1" customWidth="1"/>
    <col min="32" max="32" width="17.85546875" bestFit="1" customWidth="1"/>
    <col min="33" max="33" width="11.42578125" bestFit="1" customWidth="1"/>
    <col min="34" max="34" width="4.5703125" bestFit="1" customWidth="1"/>
    <col min="35" max="35" width="11.42578125" bestFit="1" customWidth="1"/>
    <col min="37" max="37" width="31.140625" bestFit="1" customWidth="1"/>
    <col min="38" max="38" width="17.85546875" bestFit="1" customWidth="1"/>
    <col min="39" max="39" width="11.42578125" bestFit="1" customWidth="1"/>
    <col min="40" max="40" width="4.5703125" bestFit="1" customWidth="1"/>
    <col min="41" max="41" width="11.42578125" bestFit="1" customWidth="1"/>
    <col min="43" max="43" width="26.42578125" bestFit="1" customWidth="1"/>
    <col min="44" max="44" width="17.85546875" bestFit="1" customWidth="1"/>
    <col min="45" max="45" width="11.42578125" bestFit="1" customWidth="1"/>
    <col min="46" max="46" width="4.5703125" bestFit="1" customWidth="1"/>
    <col min="47" max="47" width="11.42578125" bestFit="1" customWidth="1"/>
    <col min="49" max="49" width="31.140625" bestFit="1" customWidth="1"/>
    <col min="50" max="50" width="17.85546875" bestFit="1" customWidth="1"/>
    <col min="51" max="51" width="11.42578125" bestFit="1" customWidth="1"/>
    <col min="52" max="52" width="4.5703125" bestFit="1" customWidth="1"/>
    <col min="53" max="53" width="11.42578125" bestFit="1" customWidth="1"/>
    <col min="55" max="55" width="31.140625" bestFit="1" customWidth="1"/>
    <col min="56" max="56" width="17.85546875" bestFit="1" customWidth="1"/>
    <col min="57" max="57" width="11.42578125" bestFit="1" customWidth="1"/>
    <col min="58" max="58" width="4.5703125" bestFit="1" customWidth="1"/>
    <col min="59" max="59" width="11.42578125" bestFit="1" customWidth="1"/>
    <col min="61" max="61" width="22.5703125" bestFit="1" customWidth="1"/>
    <col min="62" max="62" width="17.85546875" bestFit="1" customWidth="1"/>
    <col min="63" max="63" width="11.42578125" bestFit="1" customWidth="1"/>
    <col min="64" max="64" width="4.5703125" bestFit="1" customWidth="1"/>
    <col min="65" max="65" width="11.42578125" bestFit="1" customWidth="1"/>
    <col min="67" max="67" width="29.85546875" bestFit="1" customWidth="1"/>
    <col min="68" max="68" width="17.85546875" bestFit="1" customWidth="1"/>
    <col min="69" max="69" width="11.42578125" bestFit="1" customWidth="1"/>
    <col min="70" max="70" width="4.5703125" bestFit="1" customWidth="1"/>
    <col min="71" max="71" width="11.42578125" bestFit="1" customWidth="1"/>
    <col min="73" max="73" width="31.140625" bestFit="1" customWidth="1"/>
    <col min="74" max="74" width="22" bestFit="1" customWidth="1"/>
    <col min="75" max="75" width="11.42578125" bestFit="1" customWidth="1"/>
    <col min="76" max="76" width="4.5703125" bestFit="1" customWidth="1"/>
    <col min="77" max="77" width="11.42578125" bestFit="1" customWidth="1"/>
    <col min="79" max="79" width="31.140625" bestFit="1" customWidth="1"/>
    <col min="80" max="80" width="17.85546875" bestFit="1" customWidth="1"/>
    <col min="81" max="81" width="11.42578125" bestFit="1" customWidth="1"/>
    <col min="82" max="82" width="4.5703125" bestFit="1" customWidth="1"/>
    <col min="83" max="83" width="11.42578125" bestFit="1" customWidth="1"/>
    <col min="85" max="85" width="31.140625" bestFit="1" customWidth="1"/>
    <col min="86" max="86" width="24.42578125" bestFit="1" customWidth="1"/>
    <col min="87" max="87" width="11.42578125" bestFit="1" customWidth="1"/>
    <col min="88" max="88" width="4.5703125" bestFit="1" customWidth="1"/>
    <col min="89" max="89" width="11.42578125" bestFit="1" customWidth="1"/>
    <col min="91" max="91" width="31.140625" bestFit="1" customWidth="1"/>
    <col min="92" max="92" width="17.85546875" bestFit="1" customWidth="1"/>
    <col min="93" max="93" width="11.42578125" bestFit="1" customWidth="1"/>
    <col min="94" max="94" width="4.5703125" bestFit="1" customWidth="1"/>
    <col min="95" max="95" width="11.42578125" bestFit="1" customWidth="1"/>
    <col min="97" max="97" width="31.7109375" bestFit="1" customWidth="1"/>
    <col min="98" max="98" width="17.85546875" bestFit="1" customWidth="1"/>
    <col min="99" max="99" width="11.42578125" bestFit="1" customWidth="1"/>
    <col min="100" max="100" width="4.5703125" bestFit="1" customWidth="1"/>
    <col min="101" max="101" width="11.42578125" bestFit="1" customWidth="1"/>
  </cols>
  <sheetData>
    <row r="1" spans="1:101" x14ac:dyDescent="0.25">
      <c r="A1" t="s">
        <v>20</v>
      </c>
      <c r="G1" t="s">
        <v>48</v>
      </c>
      <c r="M1" t="s">
        <v>67</v>
      </c>
      <c r="S1" t="s">
        <v>87</v>
      </c>
      <c r="Y1" t="s">
        <v>107</v>
      </c>
      <c r="AE1" t="s">
        <v>127</v>
      </c>
      <c r="AK1" t="s">
        <v>143</v>
      </c>
      <c r="AQ1" t="s">
        <v>158</v>
      </c>
      <c r="AW1" t="s">
        <v>176</v>
      </c>
      <c r="BC1" t="s">
        <v>187</v>
      </c>
      <c r="BI1" t="s">
        <v>204</v>
      </c>
      <c r="BO1" t="s">
        <v>217</v>
      </c>
      <c r="BU1" t="s">
        <v>228</v>
      </c>
      <c r="CA1" t="s">
        <v>254</v>
      </c>
      <c r="CG1" t="s">
        <v>264</v>
      </c>
      <c r="CM1" t="s">
        <v>322</v>
      </c>
      <c r="CS1" t="s">
        <v>300</v>
      </c>
    </row>
    <row r="2" spans="1:101" x14ac:dyDescent="0.25">
      <c r="A2" t="s">
        <v>21</v>
      </c>
      <c r="B2" t="s">
        <v>22</v>
      </c>
      <c r="C2" t="s">
        <v>23</v>
      </c>
      <c r="D2" t="s">
        <v>24</v>
      </c>
      <c r="E2" t="s">
        <v>25</v>
      </c>
      <c r="G2" t="s">
        <v>21</v>
      </c>
      <c r="H2" t="s">
        <v>22</v>
      </c>
      <c r="I2" t="s">
        <v>23</v>
      </c>
      <c r="J2" t="s">
        <v>24</v>
      </c>
      <c r="K2" t="s">
        <v>25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S2" t="s">
        <v>21</v>
      </c>
      <c r="T2" t="s">
        <v>22</v>
      </c>
      <c r="U2" t="s">
        <v>23</v>
      </c>
      <c r="V2" t="s">
        <v>24</v>
      </c>
      <c r="W2" t="s">
        <v>25</v>
      </c>
      <c r="Y2" t="s">
        <v>21</v>
      </c>
      <c r="Z2" t="s">
        <v>22</v>
      </c>
      <c r="AA2" t="s">
        <v>23</v>
      </c>
      <c r="AB2" t="s">
        <v>24</v>
      </c>
      <c r="AC2" t="s">
        <v>25</v>
      </c>
      <c r="AE2" t="s">
        <v>21</v>
      </c>
      <c r="AF2" t="s">
        <v>22</v>
      </c>
      <c r="AG2" t="s">
        <v>23</v>
      </c>
      <c r="AH2" t="s">
        <v>24</v>
      </c>
      <c r="AI2" t="s">
        <v>25</v>
      </c>
      <c r="AK2" t="s">
        <v>21</v>
      </c>
      <c r="AL2" t="s">
        <v>22</v>
      </c>
      <c r="AM2" t="s">
        <v>23</v>
      </c>
      <c r="AN2" t="s">
        <v>24</v>
      </c>
      <c r="AO2" t="s">
        <v>25</v>
      </c>
      <c r="AQ2" t="s">
        <v>21</v>
      </c>
      <c r="AR2" t="s">
        <v>22</v>
      </c>
      <c r="AS2" t="s">
        <v>23</v>
      </c>
      <c r="AT2" t="s">
        <v>24</v>
      </c>
      <c r="AU2" t="s">
        <v>25</v>
      </c>
      <c r="AW2" t="s">
        <v>21</v>
      </c>
      <c r="AX2" t="s">
        <v>22</v>
      </c>
      <c r="AY2" t="s">
        <v>23</v>
      </c>
      <c r="AZ2" t="s">
        <v>24</v>
      </c>
      <c r="BA2" t="s">
        <v>25</v>
      </c>
      <c r="BC2" t="s">
        <v>21</v>
      </c>
      <c r="BD2" t="s">
        <v>22</v>
      </c>
      <c r="BE2" t="s">
        <v>23</v>
      </c>
      <c r="BF2" t="s">
        <v>24</v>
      </c>
      <c r="BG2" t="s">
        <v>25</v>
      </c>
      <c r="BI2" t="s">
        <v>21</v>
      </c>
      <c r="BJ2" t="s">
        <v>22</v>
      </c>
      <c r="BK2" t="s">
        <v>23</v>
      </c>
      <c r="BL2" t="s">
        <v>24</v>
      </c>
      <c r="BM2" t="s">
        <v>25</v>
      </c>
      <c r="BO2" t="s">
        <v>21</v>
      </c>
      <c r="BP2" t="s">
        <v>22</v>
      </c>
      <c r="BQ2" t="s">
        <v>23</v>
      </c>
      <c r="BR2" t="s">
        <v>24</v>
      </c>
      <c r="BS2" t="s">
        <v>25</v>
      </c>
      <c r="BU2" t="s">
        <v>21</v>
      </c>
      <c r="BV2" t="s">
        <v>22</v>
      </c>
      <c r="BW2" t="s">
        <v>23</v>
      </c>
      <c r="BX2" t="s">
        <v>24</v>
      </c>
      <c r="BY2" t="s">
        <v>25</v>
      </c>
      <c r="CA2" t="s">
        <v>21</v>
      </c>
      <c r="CB2" t="s">
        <v>22</v>
      </c>
      <c r="CC2" t="s">
        <v>23</v>
      </c>
      <c r="CD2" t="s">
        <v>24</v>
      </c>
      <c r="CE2" t="s">
        <v>25</v>
      </c>
      <c r="CG2" t="s">
        <v>21</v>
      </c>
      <c r="CH2" t="s">
        <v>22</v>
      </c>
      <c r="CI2" t="s">
        <v>23</v>
      </c>
      <c r="CJ2" t="s">
        <v>24</v>
      </c>
      <c r="CK2" t="s">
        <v>25</v>
      </c>
      <c r="CM2" t="s">
        <v>21</v>
      </c>
      <c r="CN2" t="s">
        <v>22</v>
      </c>
      <c r="CO2" t="s">
        <v>23</v>
      </c>
      <c r="CP2" t="s">
        <v>24</v>
      </c>
      <c r="CQ2" t="s">
        <v>25</v>
      </c>
      <c r="CS2" t="s">
        <v>21</v>
      </c>
      <c r="CT2" t="s">
        <v>22</v>
      </c>
      <c r="CU2" t="s">
        <v>23</v>
      </c>
      <c r="CV2" t="s">
        <v>24</v>
      </c>
      <c r="CW2" t="s">
        <v>25</v>
      </c>
    </row>
    <row r="3" spans="1:101" x14ac:dyDescent="0.25">
      <c r="A3" t="s">
        <v>26</v>
      </c>
      <c r="B3" t="s">
        <v>27</v>
      </c>
      <c r="C3">
        <v>1637</v>
      </c>
      <c r="D3" s="2">
        <v>0.3</v>
      </c>
      <c r="E3" t="s">
        <v>28</v>
      </c>
      <c r="G3" t="s">
        <v>49</v>
      </c>
      <c r="H3" t="s">
        <v>31</v>
      </c>
      <c r="I3">
        <v>2033</v>
      </c>
      <c r="J3" s="2">
        <v>0.2</v>
      </c>
      <c r="K3" t="s">
        <v>28</v>
      </c>
      <c r="M3" t="s">
        <v>68</v>
      </c>
      <c r="N3" t="s">
        <v>27</v>
      </c>
      <c r="O3">
        <v>2364</v>
      </c>
      <c r="P3" s="2">
        <v>0.2</v>
      </c>
      <c r="Q3" t="s">
        <v>28</v>
      </c>
      <c r="S3" t="s">
        <v>88</v>
      </c>
      <c r="T3" t="s">
        <v>27</v>
      </c>
      <c r="U3">
        <v>2199</v>
      </c>
      <c r="V3" s="2">
        <v>0.2</v>
      </c>
      <c r="W3" t="s">
        <v>28</v>
      </c>
      <c r="Y3" t="s">
        <v>108</v>
      </c>
      <c r="Z3" t="s">
        <v>27</v>
      </c>
      <c r="AA3">
        <v>2267</v>
      </c>
      <c r="AB3" s="2">
        <v>0.22</v>
      </c>
      <c r="AC3" t="s">
        <v>28</v>
      </c>
      <c r="AE3" t="s">
        <v>128</v>
      </c>
      <c r="AF3" t="s">
        <v>27</v>
      </c>
      <c r="AG3">
        <v>1890</v>
      </c>
      <c r="AH3" s="2">
        <v>0.19</v>
      </c>
      <c r="AI3" t="s">
        <v>28</v>
      </c>
      <c r="AK3" t="s">
        <v>144</v>
      </c>
      <c r="AL3" t="s">
        <v>27</v>
      </c>
      <c r="AM3">
        <v>2317</v>
      </c>
      <c r="AN3" s="2">
        <v>0.2</v>
      </c>
      <c r="AO3" t="s">
        <v>28</v>
      </c>
      <c r="AQ3" t="s">
        <v>159</v>
      </c>
      <c r="AR3" t="s">
        <v>27</v>
      </c>
      <c r="AS3">
        <v>1967</v>
      </c>
      <c r="AT3" s="2">
        <v>0.18</v>
      </c>
      <c r="AU3" t="s">
        <v>28</v>
      </c>
      <c r="AW3" t="s">
        <v>177</v>
      </c>
      <c r="AX3" t="s">
        <v>31</v>
      </c>
      <c r="AY3">
        <v>1512</v>
      </c>
      <c r="AZ3" s="2">
        <v>0.35</v>
      </c>
      <c r="BA3" t="s">
        <v>28</v>
      </c>
      <c r="BC3" t="s">
        <v>188</v>
      </c>
      <c r="BD3" t="s">
        <v>27</v>
      </c>
      <c r="BE3">
        <v>2047</v>
      </c>
      <c r="BF3" s="2">
        <v>0.19</v>
      </c>
      <c r="BG3" t="s">
        <v>28</v>
      </c>
      <c r="BI3" t="s">
        <v>205</v>
      </c>
      <c r="BJ3" t="s">
        <v>27</v>
      </c>
      <c r="BK3">
        <v>1504</v>
      </c>
      <c r="BL3" s="2">
        <v>0.28999999999999998</v>
      </c>
      <c r="BM3" t="s">
        <v>28</v>
      </c>
      <c r="BO3" t="s">
        <v>218</v>
      </c>
      <c r="BP3" t="s">
        <v>31</v>
      </c>
      <c r="BQ3">
        <v>1361</v>
      </c>
      <c r="BR3" s="2">
        <v>0.26</v>
      </c>
      <c r="BS3" t="s">
        <v>28</v>
      </c>
      <c r="BU3" t="s">
        <v>229</v>
      </c>
      <c r="BV3" t="s">
        <v>27</v>
      </c>
      <c r="BW3">
        <v>1828</v>
      </c>
      <c r="BX3" s="2">
        <v>0.17</v>
      </c>
      <c r="BY3" t="s">
        <v>28</v>
      </c>
      <c r="CA3" t="s">
        <v>255</v>
      </c>
      <c r="CB3" t="s">
        <v>31</v>
      </c>
      <c r="CC3">
        <v>1220</v>
      </c>
      <c r="CD3" s="2">
        <v>0.31</v>
      </c>
      <c r="CE3" t="s">
        <v>28</v>
      </c>
      <c r="CG3" t="s">
        <v>265</v>
      </c>
      <c r="CH3" t="s">
        <v>27</v>
      </c>
      <c r="CI3">
        <v>1591</v>
      </c>
      <c r="CJ3" s="2">
        <v>0.28999999999999998</v>
      </c>
      <c r="CK3" t="s">
        <v>28</v>
      </c>
      <c r="CM3" t="s">
        <v>282</v>
      </c>
      <c r="CN3" t="s">
        <v>31</v>
      </c>
      <c r="CO3">
        <v>1703</v>
      </c>
      <c r="CP3" s="2">
        <v>0.25</v>
      </c>
      <c r="CQ3" t="s">
        <v>28</v>
      </c>
      <c r="CS3" t="s">
        <v>301</v>
      </c>
      <c r="CT3" t="s">
        <v>27</v>
      </c>
      <c r="CU3">
        <v>2389</v>
      </c>
      <c r="CV3" s="2">
        <v>0.2</v>
      </c>
      <c r="CW3" t="s">
        <v>28</v>
      </c>
    </row>
    <row r="4" spans="1:101" x14ac:dyDescent="0.25">
      <c r="A4" t="s">
        <v>29</v>
      </c>
      <c r="B4" t="s">
        <v>27</v>
      </c>
      <c r="C4">
        <v>1599</v>
      </c>
      <c r="D4" s="2">
        <v>0.28999999999999998</v>
      </c>
      <c r="E4" t="s">
        <v>28</v>
      </c>
      <c r="G4" t="s">
        <v>50</v>
      </c>
      <c r="H4" t="s">
        <v>31</v>
      </c>
      <c r="I4">
        <v>1998</v>
      </c>
      <c r="J4" s="2">
        <v>0.2</v>
      </c>
      <c r="K4" t="s">
        <v>28</v>
      </c>
      <c r="M4" t="s">
        <v>69</v>
      </c>
      <c r="N4" t="s">
        <v>27</v>
      </c>
      <c r="O4">
        <v>2154</v>
      </c>
      <c r="P4" s="2">
        <v>0.19</v>
      </c>
      <c r="Q4" t="s">
        <v>28</v>
      </c>
      <c r="S4" t="s">
        <v>89</v>
      </c>
      <c r="T4" t="s">
        <v>27</v>
      </c>
      <c r="U4">
        <v>2185</v>
      </c>
      <c r="V4" s="2">
        <v>0.2</v>
      </c>
      <c r="W4" t="s">
        <v>28</v>
      </c>
      <c r="Y4" t="s">
        <v>109</v>
      </c>
      <c r="Z4" t="s">
        <v>27</v>
      </c>
      <c r="AA4">
        <v>2040</v>
      </c>
      <c r="AB4" s="2">
        <v>0.19</v>
      </c>
      <c r="AC4" t="s">
        <v>28</v>
      </c>
      <c r="AE4" t="s">
        <v>129</v>
      </c>
      <c r="AF4" t="s">
        <v>27</v>
      </c>
      <c r="AG4">
        <v>1872</v>
      </c>
      <c r="AH4" s="2">
        <v>0.18</v>
      </c>
      <c r="AI4" t="s">
        <v>28</v>
      </c>
      <c r="AK4" t="s">
        <v>145</v>
      </c>
      <c r="AL4" t="s">
        <v>27</v>
      </c>
      <c r="AM4">
        <v>2154</v>
      </c>
      <c r="AN4" s="2">
        <v>0.18</v>
      </c>
      <c r="AO4" t="s">
        <v>28</v>
      </c>
      <c r="AQ4" t="s">
        <v>160</v>
      </c>
      <c r="AR4" t="s">
        <v>27</v>
      </c>
      <c r="AS4">
        <v>1794</v>
      </c>
      <c r="AT4" s="2">
        <v>0.16</v>
      </c>
      <c r="AU4" t="s">
        <v>28</v>
      </c>
      <c r="AW4" t="s">
        <v>178</v>
      </c>
      <c r="AX4" t="s">
        <v>31</v>
      </c>
      <c r="AY4">
        <v>1469</v>
      </c>
      <c r="AZ4" s="2">
        <v>0.34</v>
      </c>
      <c r="BA4" t="s">
        <v>28</v>
      </c>
      <c r="BC4" t="s">
        <v>189</v>
      </c>
      <c r="BD4" t="s">
        <v>27</v>
      </c>
      <c r="BE4">
        <v>1894</v>
      </c>
      <c r="BF4" s="2">
        <v>0.18</v>
      </c>
      <c r="BG4" t="s">
        <v>28</v>
      </c>
      <c r="BI4" t="s">
        <v>206</v>
      </c>
      <c r="BJ4" t="s">
        <v>27</v>
      </c>
      <c r="BK4">
        <v>1347</v>
      </c>
      <c r="BL4" s="2">
        <v>0.26</v>
      </c>
      <c r="BM4" t="s">
        <v>28</v>
      </c>
      <c r="BO4" t="s">
        <v>219</v>
      </c>
      <c r="BP4" t="s">
        <v>31</v>
      </c>
      <c r="BQ4">
        <v>1345</v>
      </c>
      <c r="BR4" s="2">
        <v>0.26</v>
      </c>
      <c r="BS4" t="s">
        <v>28</v>
      </c>
      <c r="BU4" t="s">
        <v>230</v>
      </c>
      <c r="BV4" t="s">
        <v>27</v>
      </c>
      <c r="BW4">
        <v>1818</v>
      </c>
      <c r="BX4" s="2">
        <v>0.17</v>
      </c>
      <c r="BY4" t="s">
        <v>28</v>
      </c>
      <c r="CA4" t="s">
        <v>256</v>
      </c>
      <c r="CB4" t="s">
        <v>31</v>
      </c>
      <c r="CC4">
        <v>1213</v>
      </c>
      <c r="CD4" s="2">
        <v>0.31</v>
      </c>
      <c r="CE4" t="s">
        <v>28</v>
      </c>
      <c r="CG4" t="s">
        <v>266</v>
      </c>
      <c r="CH4" t="s">
        <v>27</v>
      </c>
      <c r="CI4">
        <v>1506</v>
      </c>
      <c r="CJ4" s="2">
        <v>0.28000000000000003</v>
      </c>
      <c r="CK4" t="s">
        <v>28</v>
      </c>
      <c r="CM4" t="s">
        <v>283</v>
      </c>
      <c r="CN4" t="s">
        <v>31</v>
      </c>
      <c r="CO4">
        <v>1678</v>
      </c>
      <c r="CP4" s="2">
        <v>0.25</v>
      </c>
      <c r="CQ4" t="s">
        <v>28</v>
      </c>
      <c r="CS4" t="s">
        <v>302</v>
      </c>
      <c r="CT4" t="s">
        <v>27</v>
      </c>
      <c r="CU4">
        <v>2328</v>
      </c>
      <c r="CV4" s="2">
        <v>0.19</v>
      </c>
      <c r="CW4" t="s">
        <v>28</v>
      </c>
    </row>
    <row r="5" spans="1:101" x14ac:dyDescent="0.25">
      <c r="A5" t="s">
        <v>30</v>
      </c>
      <c r="B5" t="s">
        <v>31</v>
      </c>
      <c r="C5">
        <v>1173</v>
      </c>
      <c r="D5" s="2">
        <v>0.21</v>
      </c>
      <c r="E5" t="s">
        <v>32</v>
      </c>
      <c r="G5" t="s">
        <v>51</v>
      </c>
      <c r="H5" t="s">
        <v>31</v>
      </c>
      <c r="I5">
        <v>1956</v>
      </c>
      <c r="J5" s="2">
        <v>0.2</v>
      </c>
      <c r="K5" t="s">
        <v>28</v>
      </c>
      <c r="M5" t="s">
        <v>70</v>
      </c>
      <c r="N5" t="s">
        <v>27</v>
      </c>
      <c r="O5">
        <v>1983</v>
      </c>
      <c r="P5" s="2">
        <v>0.17</v>
      </c>
      <c r="Q5" t="s">
        <v>28</v>
      </c>
      <c r="S5" t="s">
        <v>90</v>
      </c>
      <c r="T5" t="s">
        <v>27</v>
      </c>
      <c r="U5">
        <v>1924</v>
      </c>
      <c r="V5" s="2">
        <v>0.17</v>
      </c>
      <c r="W5" t="s">
        <v>28</v>
      </c>
      <c r="Y5" t="s">
        <v>110</v>
      </c>
      <c r="Z5" t="s">
        <v>27</v>
      </c>
      <c r="AA5">
        <v>2012</v>
      </c>
      <c r="AB5" s="2">
        <v>0.19</v>
      </c>
      <c r="AC5" t="s">
        <v>28</v>
      </c>
      <c r="AE5" t="s">
        <v>130</v>
      </c>
      <c r="AF5" t="s">
        <v>27</v>
      </c>
      <c r="AG5">
        <v>1717</v>
      </c>
      <c r="AH5" s="2">
        <v>0.17</v>
      </c>
      <c r="AI5" t="s">
        <v>28</v>
      </c>
      <c r="AK5" t="s">
        <v>146</v>
      </c>
      <c r="AL5" t="s">
        <v>27</v>
      </c>
      <c r="AM5">
        <v>2077</v>
      </c>
      <c r="AN5" s="2">
        <v>0.18</v>
      </c>
      <c r="AO5" t="s">
        <v>28</v>
      </c>
      <c r="AQ5" t="s">
        <v>161</v>
      </c>
      <c r="AR5" t="s">
        <v>27</v>
      </c>
      <c r="AS5">
        <v>1774</v>
      </c>
      <c r="AT5" s="2">
        <v>0.16</v>
      </c>
      <c r="AU5" t="s">
        <v>28</v>
      </c>
      <c r="AW5" t="s">
        <v>179</v>
      </c>
      <c r="AX5" t="s">
        <v>27</v>
      </c>
      <c r="AY5">
        <v>670</v>
      </c>
      <c r="AZ5" s="2">
        <v>0.16</v>
      </c>
      <c r="BA5" t="s">
        <v>32</v>
      </c>
      <c r="BC5" t="s">
        <v>190</v>
      </c>
      <c r="BD5" t="s">
        <v>27</v>
      </c>
      <c r="BE5">
        <v>1795</v>
      </c>
      <c r="BF5" s="2">
        <v>0.17</v>
      </c>
      <c r="BG5" t="s">
        <v>28</v>
      </c>
      <c r="BI5" t="s">
        <v>207</v>
      </c>
      <c r="BJ5" t="s">
        <v>31</v>
      </c>
      <c r="BK5">
        <v>1029</v>
      </c>
      <c r="BL5" s="2">
        <v>0.2</v>
      </c>
      <c r="BM5" t="s">
        <v>32</v>
      </c>
      <c r="BO5" t="s">
        <v>220</v>
      </c>
      <c r="BP5" t="s">
        <v>27</v>
      </c>
      <c r="BQ5">
        <v>1157</v>
      </c>
      <c r="BR5" s="2">
        <v>0.22</v>
      </c>
      <c r="BS5" t="s">
        <v>32</v>
      </c>
      <c r="BU5" t="s">
        <v>231</v>
      </c>
      <c r="BV5" t="s">
        <v>27</v>
      </c>
      <c r="BW5">
        <v>1815</v>
      </c>
      <c r="BX5" s="2">
        <v>0.17</v>
      </c>
      <c r="BY5" t="s">
        <v>28</v>
      </c>
      <c r="CA5" t="s">
        <v>257</v>
      </c>
      <c r="CB5" t="s">
        <v>27</v>
      </c>
      <c r="CC5">
        <v>764</v>
      </c>
      <c r="CD5" s="2">
        <v>0.2</v>
      </c>
      <c r="CE5" t="s">
        <v>32</v>
      </c>
      <c r="CG5" t="s">
        <v>267</v>
      </c>
      <c r="CH5" t="s">
        <v>31</v>
      </c>
      <c r="CI5">
        <v>939</v>
      </c>
      <c r="CJ5" s="2">
        <v>0.17</v>
      </c>
      <c r="CK5" t="s">
        <v>32</v>
      </c>
      <c r="CM5" t="s">
        <v>284</v>
      </c>
      <c r="CN5" t="s">
        <v>31</v>
      </c>
      <c r="CO5">
        <v>1661</v>
      </c>
      <c r="CP5" s="2">
        <v>0.24</v>
      </c>
      <c r="CQ5" t="s">
        <v>28</v>
      </c>
      <c r="CS5" t="s">
        <v>303</v>
      </c>
      <c r="CT5" t="s">
        <v>27</v>
      </c>
      <c r="CU5">
        <v>2283</v>
      </c>
      <c r="CV5" s="2">
        <v>0.19</v>
      </c>
      <c r="CW5" t="s">
        <v>28</v>
      </c>
    </row>
    <row r="6" spans="1:101" x14ac:dyDescent="0.25">
      <c r="A6" t="s">
        <v>33</v>
      </c>
      <c r="B6" t="s">
        <v>31</v>
      </c>
      <c r="C6">
        <v>1106</v>
      </c>
      <c r="D6" s="2">
        <v>0.2</v>
      </c>
      <c r="E6" t="s">
        <v>32</v>
      </c>
      <c r="G6" t="s">
        <v>52</v>
      </c>
      <c r="H6" t="s">
        <v>27</v>
      </c>
      <c r="I6">
        <v>1278</v>
      </c>
      <c r="J6" s="2">
        <v>0.13</v>
      </c>
      <c r="K6" t="s">
        <v>32</v>
      </c>
      <c r="M6" t="s">
        <v>71</v>
      </c>
      <c r="N6" t="s">
        <v>31</v>
      </c>
      <c r="O6">
        <v>1599</v>
      </c>
      <c r="P6" s="2">
        <v>0.14000000000000001</v>
      </c>
      <c r="Q6" t="s">
        <v>32</v>
      </c>
      <c r="S6" t="s">
        <v>91</v>
      </c>
      <c r="T6" t="s">
        <v>31</v>
      </c>
      <c r="U6">
        <v>1349</v>
      </c>
      <c r="V6" s="2">
        <v>0.12</v>
      </c>
      <c r="W6" t="s">
        <v>32</v>
      </c>
      <c r="Y6" t="s">
        <v>111</v>
      </c>
      <c r="Z6" t="s">
        <v>31</v>
      </c>
      <c r="AA6">
        <v>1322</v>
      </c>
      <c r="AB6" s="2">
        <v>0.13</v>
      </c>
      <c r="AC6" t="s">
        <v>32</v>
      </c>
      <c r="AE6" t="s">
        <v>131</v>
      </c>
      <c r="AF6" t="s">
        <v>31</v>
      </c>
      <c r="AG6">
        <v>1628</v>
      </c>
      <c r="AH6" s="2">
        <v>0.16</v>
      </c>
      <c r="AI6" t="s">
        <v>32</v>
      </c>
      <c r="AK6" t="s">
        <v>147</v>
      </c>
      <c r="AL6" t="s">
        <v>31</v>
      </c>
      <c r="AM6">
        <v>1684</v>
      </c>
      <c r="AN6" s="2">
        <v>0.14000000000000001</v>
      </c>
      <c r="AO6" t="s">
        <v>32</v>
      </c>
      <c r="AQ6" t="s">
        <v>162</v>
      </c>
      <c r="AR6" t="s">
        <v>31</v>
      </c>
      <c r="AS6">
        <v>1733</v>
      </c>
      <c r="AT6" s="2">
        <v>0.16</v>
      </c>
      <c r="AU6" t="s">
        <v>32</v>
      </c>
      <c r="AW6" t="s">
        <v>180</v>
      </c>
      <c r="AX6" t="s">
        <v>27</v>
      </c>
      <c r="AY6">
        <v>664</v>
      </c>
      <c r="AZ6" s="2">
        <v>0.15</v>
      </c>
      <c r="BA6" t="s">
        <v>32</v>
      </c>
      <c r="BC6" t="s">
        <v>191</v>
      </c>
      <c r="BD6" t="s">
        <v>31</v>
      </c>
      <c r="BE6">
        <v>1494</v>
      </c>
      <c r="BF6" s="2">
        <v>0.14000000000000001</v>
      </c>
      <c r="BG6" t="s">
        <v>32</v>
      </c>
      <c r="BI6" t="s">
        <v>208</v>
      </c>
      <c r="BJ6" t="s">
        <v>31</v>
      </c>
      <c r="BK6">
        <v>1014</v>
      </c>
      <c r="BL6" s="2">
        <v>0.19</v>
      </c>
      <c r="BM6" t="s">
        <v>32</v>
      </c>
      <c r="BO6" t="s">
        <v>221</v>
      </c>
      <c r="BP6" t="s">
        <v>27</v>
      </c>
      <c r="BQ6">
        <v>1146</v>
      </c>
      <c r="BR6" s="2">
        <v>0.22</v>
      </c>
      <c r="BS6" t="s">
        <v>32</v>
      </c>
      <c r="BU6" t="s">
        <v>232</v>
      </c>
      <c r="BV6" t="s">
        <v>31</v>
      </c>
      <c r="BW6">
        <v>1211</v>
      </c>
      <c r="BX6" s="2">
        <v>0.11</v>
      </c>
      <c r="BY6" t="s">
        <v>32</v>
      </c>
      <c r="CA6" t="s">
        <v>258</v>
      </c>
      <c r="CB6" t="s">
        <v>27</v>
      </c>
      <c r="CC6">
        <v>700</v>
      </c>
      <c r="CD6" s="2">
        <v>0.18</v>
      </c>
      <c r="CE6" t="s">
        <v>32</v>
      </c>
      <c r="CG6" t="s">
        <v>268</v>
      </c>
      <c r="CH6" t="s">
        <v>31</v>
      </c>
      <c r="CI6">
        <v>884</v>
      </c>
      <c r="CJ6" s="2">
        <v>0.16</v>
      </c>
      <c r="CK6" t="s">
        <v>32</v>
      </c>
      <c r="CM6" t="s">
        <v>285</v>
      </c>
      <c r="CN6" t="s">
        <v>27</v>
      </c>
      <c r="CO6">
        <v>586</v>
      </c>
      <c r="CP6" s="2">
        <v>0.09</v>
      </c>
      <c r="CQ6" t="s">
        <v>32</v>
      </c>
      <c r="CS6" t="s">
        <v>304</v>
      </c>
      <c r="CT6" t="s">
        <v>31</v>
      </c>
      <c r="CU6">
        <v>1730</v>
      </c>
      <c r="CV6" s="2">
        <v>0.14000000000000001</v>
      </c>
      <c r="CW6" t="s">
        <v>32</v>
      </c>
    </row>
    <row r="7" spans="1:101" x14ac:dyDescent="0.25">
      <c r="A7" t="s">
        <v>34</v>
      </c>
      <c r="G7" t="s">
        <v>53</v>
      </c>
      <c r="H7" t="s">
        <v>27</v>
      </c>
      <c r="I7">
        <v>1126</v>
      </c>
      <c r="J7" s="2">
        <v>0.11</v>
      </c>
      <c r="K7" t="s">
        <v>32</v>
      </c>
      <c r="M7" t="s">
        <v>72</v>
      </c>
      <c r="N7" t="s">
        <v>31</v>
      </c>
      <c r="O7">
        <v>1568</v>
      </c>
      <c r="P7" s="2">
        <v>0.13</v>
      </c>
      <c r="Q7" t="s">
        <v>32</v>
      </c>
      <c r="S7" t="s">
        <v>92</v>
      </c>
      <c r="T7" t="s">
        <v>31</v>
      </c>
      <c r="U7">
        <v>1310</v>
      </c>
      <c r="V7" s="2">
        <v>0.12</v>
      </c>
      <c r="W7" t="s">
        <v>32</v>
      </c>
      <c r="Y7" t="s">
        <v>112</v>
      </c>
      <c r="Z7" t="s">
        <v>31</v>
      </c>
      <c r="AA7">
        <v>1099</v>
      </c>
      <c r="AB7" s="2">
        <v>0.1</v>
      </c>
      <c r="AC7" t="s">
        <v>32</v>
      </c>
      <c r="AE7" t="s">
        <v>132</v>
      </c>
      <c r="AF7" t="s">
        <v>31</v>
      </c>
      <c r="AG7">
        <v>1554</v>
      </c>
      <c r="AH7" s="2">
        <v>0.15</v>
      </c>
      <c r="AI7" t="s">
        <v>32</v>
      </c>
      <c r="AK7" t="s">
        <v>148</v>
      </c>
      <c r="AL7" t="s">
        <v>31</v>
      </c>
      <c r="AM7">
        <v>1491</v>
      </c>
      <c r="AN7" s="2">
        <v>0.13</v>
      </c>
      <c r="AO7" t="s">
        <v>32</v>
      </c>
      <c r="AQ7" t="s">
        <v>163</v>
      </c>
      <c r="AR7" t="s">
        <v>31</v>
      </c>
      <c r="AS7">
        <v>1609</v>
      </c>
      <c r="AT7" s="2">
        <v>0.14000000000000001</v>
      </c>
      <c r="AU7" t="s">
        <v>32</v>
      </c>
      <c r="AW7" t="s">
        <v>34</v>
      </c>
      <c r="BC7" t="s">
        <v>192</v>
      </c>
      <c r="BD7" t="s">
        <v>31</v>
      </c>
      <c r="BE7">
        <v>1360</v>
      </c>
      <c r="BF7" s="2">
        <v>0.13</v>
      </c>
      <c r="BG7" t="s">
        <v>32</v>
      </c>
      <c r="BI7" t="s">
        <v>209</v>
      </c>
      <c r="BJ7" t="s">
        <v>75</v>
      </c>
      <c r="BK7">
        <v>346</v>
      </c>
      <c r="BL7" s="2">
        <v>7.0000000000000007E-2</v>
      </c>
      <c r="BM7" t="s">
        <v>32</v>
      </c>
      <c r="BO7" t="s">
        <v>222</v>
      </c>
      <c r="BP7" t="s">
        <v>75</v>
      </c>
      <c r="BQ7">
        <v>248</v>
      </c>
      <c r="BR7" s="2">
        <v>0.05</v>
      </c>
      <c r="BS7" t="s">
        <v>32</v>
      </c>
      <c r="BU7" t="s">
        <v>233</v>
      </c>
      <c r="BV7" t="s">
        <v>31</v>
      </c>
      <c r="BW7">
        <v>1204</v>
      </c>
      <c r="BX7" s="2">
        <v>0.11</v>
      </c>
      <c r="BY7" t="s">
        <v>32</v>
      </c>
      <c r="CA7" t="s">
        <v>34</v>
      </c>
      <c r="CG7" t="s">
        <v>269</v>
      </c>
      <c r="CH7" t="s">
        <v>75</v>
      </c>
      <c r="CI7">
        <v>347</v>
      </c>
      <c r="CJ7" s="2">
        <v>0.06</v>
      </c>
      <c r="CK7" t="s">
        <v>32</v>
      </c>
      <c r="CM7" t="s">
        <v>286</v>
      </c>
      <c r="CN7" t="s">
        <v>27</v>
      </c>
      <c r="CO7">
        <v>558</v>
      </c>
      <c r="CP7" s="2">
        <v>0.08</v>
      </c>
      <c r="CQ7" t="s">
        <v>32</v>
      </c>
      <c r="CS7" t="s">
        <v>305</v>
      </c>
      <c r="CT7" t="s">
        <v>31</v>
      </c>
      <c r="CU7">
        <v>1678</v>
      </c>
      <c r="CV7" s="2">
        <v>0.14000000000000001</v>
      </c>
      <c r="CW7" t="s">
        <v>32</v>
      </c>
    </row>
    <row r="8" spans="1:101" x14ac:dyDescent="0.25">
      <c r="A8" t="s">
        <v>35</v>
      </c>
      <c r="B8" t="s">
        <v>36</v>
      </c>
      <c r="G8" t="s">
        <v>54</v>
      </c>
      <c r="H8" t="s">
        <v>27</v>
      </c>
      <c r="I8">
        <v>1072</v>
      </c>
      <c r="J8" s="2">
        <v>0.11</v>
      </c>
      <c r="K8" t="s">
        <v>32</v>
      </c>
      <c r="M8" t="s">
        <v>73</v>
      </c>
      <c r="N8" t="s">
        <v>31</v>
      </c>
      <c r="O8">
        <v>1532</v>
      </c>
      <c r="P8" s="2">
        <v>0.13</v>
      </c>
      <c r="Q8" t="s">
        <v>32</v>
      </c>
      <c r="S8" t="s">
        <v>93</v>
      </c>
      <c r="T8" t="s">
        <v>31</v>
      </c>
      <c r="U8">
        <v>1295</v>
      </c>
      <c r="V8" s="2">
        <v>0.12</v>
      </c>
      <c r="W8" t="s">
        <v>32</v>
      </c>
      <c r="Y8" t="s">
        <v>113</v>
      </c>
      <c r="Z8" t="s">
        <v>31</v>
      </c>
      <c r="AA8">
        <v>1092</v>
      </c>
      <c r="AB8" s="2">
        <v>0.1</v>
      </c>
      <c r="AC8" t="s">
        <v>32</v>
      </c>
      <c r="AE8" t="s">
        <v>133</v>
      </c>
      <c r="AF8" t="s">
        <v>31</v>
      </c>
      <c r="AG8">
        <v>1549</v>
      </c>
      <c r="AH8" s="2">
        <v>0.15</v>
      </c>
      <c r="AI8" t="s">
        <v>32</v>
      </c>
      <c r="AK8" t="s">
        <v>149</v>
      </c>
      <c r="AL8" t="s">
        <v>31</v>
      </c>
      <c r="AM8">
        <v>1418</v>
      </c>
      <c r="AN8" s="2">
        <v>0.12</v>
      </c>
      <c r="AO8" t="s">
        <v>32</v>
      </c>
      <c r="AQ8" t="s">
        <v>164</v>
      </c>
      <c r="AR8" t="s">
        <v>31</v>
      </c>
      <c r="AS8">
        <v>1467</v>
      </c>
      <c r="AT8" s="2">
        <v>0.13</v>
      </c>
      <c r="AU8" t="s">
        <v>32</v>
      </c>
      <c r="AW8" t="s">
        <v>35</v>
      </c>
      <c r="AX8" t="s">
        <v>36</v>
      </c>
      <c r="BC8" t="s">
        <v>193</v>
      </c>
      <c r="BD8" t="s">
        <v>31</v>
      </c>
      <c r="BE8">
        <v>1273</v>
      </c>
      <c r="BF8" s="2">
        <v>0.12</v>
      </c>
      <c r="BG8" t="s">
        <v>32</v>
      </c>
      <c r="BI8" t="s">
        <v>34</v>
      </c>
      <c r="BO8" t="s">
        <v>34</v>
      </c>
      <c r="BU8" t="s">
        <v>234</v>
      </c>
      <c r="BV8" t="s">
        <v>31</v>
      </c>
      <c r="BW8">
        <v>1082</v>
      </c>
      <c r="BX8" s="2">
        <v>0.1</v>
      </c>
      <c r="BY8" t="s">
        <v>32</v>
      </c>
      <c r="CA8" t="s">
        <v>35</v>
      </c>
      <c r="CB8" t="s">
        <v>36</v>
      </c>
      <c r="CG8" t="s">
        <v>270</v>
      </c>
      <c r="CH8" t="s">
        <v>96</v>
      </c>
      <c r="CI8">
        <v>125</v>
      </c>
      <c r="CJ8" s="2">
        <v>0.02</v>
      </c>
      <c r="CK8" t="s">
        <v>32</v>
      </c>
      <c r="CM8" t="s">
        <v>287</v>
      </c>
      <c r="CN8" t="s">
        <v>27</v>
      </c>
      <c r="CO8">
        <v>462</v>
      </c>
      <c r="CP8" s="2">
        <v>7.0000000000000007E-2</v>
      </c>
      <c r="CQ8" t="s">
        <v>32</v>
      </c>
      <c r="CS8" t="s">
        <v>306</v>
      </c>
      <c r="CT8" t="s">
        <v>31</v>
      </c>
      <c r="CU8">
        <v>1669</v>
      </c>
      <c r="CV8" s="2">
        <v>0.14000000000000001</v>
      </c>
      <c r="CW8" t="s">
        <v>32</v>
      </c>
    </row>
    <row r="9" spans="1:101" x14ac:dyDescent="0.25">
      <c r="A9" t="s">
        <v>37</v>
      </c>
      <c r="B9">
        <v>5515</v>
      </c>
      <c r="G9" t="s">
        <v>55</v>
      </c>
      <c r="H9" t="s">
        <v>56</v>
      </c>
      <c r="I9">
        <v>533</v>
      </c>
      <c r="J9" s="2">
        <v>0.05</v>
      </c>
      <c r="K9" t="s">
        <v>32</v>
      </c>
      <c r="M9" t="s">
        <v>74</v>
      </c>
      <c r="N9" t="s">
        <v>75</v>
      </c>
      <c r="O9">
        <v>436</v>
      </c>
      <c r="P9" s="2">
        <v>0.04</v>
      </c>
      <c r="Q9" t="s">
        <v>32</v>
      </c>
      <c r="S9" t="s">
        <v>94</v>
      </c>
      <c r="T9" t="s">
        <v>75</v>
      </c>
      <c r="U9">
        <v>538</v>
      </c>
      <c r="V9" s="2">
        <v>0.05</v>
      </c>
      <c r="W9" t="s">
        <v>32</v>
      </c>
      <c r="Y9" t="s">
        <v>114</v>
      </c>
      <c r="Z9" t="s">
        <v>75</v>
      </c>
      <c r="AA9">
        <v>402</v>
      </c>
      <c r="AB9" s="2">
        <v>0.04</v>
      </c>
      <c r="AC9" t="s">
        <v>32</v>
      </c>
      <c r="AE9" t="s">
        <v>34</v>
      </c>
      <c r="AK9" t="s">
        <v>150</v>
      </c>
      <c r="AL9" t="s">
        <v>75</v>
      </c>
      <c r="AM9">
        <v>621</v>
      </c>
      <c r="AN9" s="2">
        <v>0.05</v>
      </c>
      <c r="AO9" t="s">
        <v>32</v>
      </c>
      <c r="AQ9" t="s">
        <v>165</v>
      </c>
      <c r="AR9" t="s">
        <v>75</v>
      </c>
      <c r="AS9">
        <v>506</v>
      </c>
      <c r="AT9" s="2">
        <v>0.05</v>
      </c>
      <c r="AU9" t="s">
        <v>32</v>
      </c>
      <c r="AW9" t="s">
        <v>37</v>
      </c>
      <c r="AX9">
        <v>4315</v>
      </c>
      <c r="BC9" t="s">
        <v>194</v>
      </c>
      <c r="BD9" t="s">
        <v>56</v>
      </c>
      <c r="BE9">
        <v>538</v>
      </c>
      <c r="BF9" s="2">
        <v>0.05</v>
      </c>
      <c r="BG9" t="s">
        <v>32</v>
      </c>
      <c r="BI9" t="s">
        <v>35</v>
      </c>
      <c r="BJ9" t="s">
        <v>36</v>
      </c>
      <c r="BO9" t="s">
        <v>35</v>
      </c>
      <c r="BP9" t="s">
        <v>36</v>
      </c>
      <c r="BU9" t="s">
        <v>235</v>
      </c>
      <c r="BV9" t="s">
        <v>75</v>
      </c>
      <c r="BW9">
        <v>484</v>
      </c>
      <c r="BX9" s="2">
        <v>0.05</v>
      </c>
      <c r="BY9" t="s">
        <v>32</v>
      </c>
      <c r="CA9" t="s">
        <v>37</v>
      </c>
      <c r="CB9">
        <v>3897</v>
      </c>
      <c r="CG9" t="s">
        <v>271</v>
      </c>
      <c r="CH9" t="s">
        <v>272</v>
      </c>
      <c r="CI9">
        <v>64</v>
      </c>
      <c r="CJ9" s="2">
        <v>0.01</v>
      </c>
      <c r="CK9" t="s">
        <v>32</v>
      </c>
      <c r="CM9" t="s">
        <v>288</v>
      </c>
      <c r="CN9" t="s">
        <v>75</v>
      </c>
      <c r="CO9">
        <v>198</v>
      </c>
      <c r="CP9" s="2">
        <v>0.03</v>
      </c>
      <c r="CQ9" t="s">
        <v>32</v>
      </c>
      <c r="CS9" t="s">
        <v>34</v>
      </c>
    </row>
    <row r="10" spans="1:101" x14ac:dyDescent="0.25">
      <c r="A10" t="s">
        <v>38</v>
      </c>
      <c r="B10">
        <v>42</v>
      </c>
      <c r="G10" t="s">
        <v>34</v>
      </c>
      <c r="M10" t="s">
        <v>34</v>
      </c>
      <c r="S10" t="s">
        <v>95</v>
      </c>
      <c r="T10" t="s">
        <v>96</v>
      </c>
      <c r="U10">
        <v>325</v>
      </c>
      <c r="V10" s="2">
        <v>0.03</v>
      </c>
      <c r="W10" t="s">
        <v>32</v>
      </c>
      <c r="Y10" t="s">
        <v>115</v>
      </c>
      <c r="Z10" t="s">
        <v>96</v>
      </c>
      <c r="AA10">
        <v>262</v>
      </c>
      <c r="AB10" s="2">
        <v>0.02</v>
      </c>
      <c r="AC10" t="s">
        <v>32</v>
      </c>
      <c r="AE10" t="s">
        <v>35</v>
      </c>
      <c r="AF10" t="s">
        <v>36</v>
      </c>
      <c r="AK10" t="s">
        <v>34</v>
      </c>
      <c r="AQ10" t="s">
        <v>166</v>
      </c>
      <c r="AR10" t="s">
        <v>167</v>
      </c>
      <c r="AS10">
        <v>253</v>
      </c>
      <c r="AT10" s="2">
        <v>0.02</v>
      </c>
      <c r="AU10" t="s">
        <v>32</v>
      </c>
      <c r="AW10" t="s">
        <v>38</v>
      </c>
      <c r="AX10">
        <v>4</v>
      </c>
      <c r="BC10" t="s">
        <v>195</v>
      </c>
      <c r="BD10" t="s">
        <v>96</v>
      </c>
      <c r="BE10">
        <v>245</v>
      </c>
      <c r="BF10" s="2">
        <v>0.02</v>
      </c>
      <c r="BG10" t="s">
        <v>32</v>
      </c>
      <c r="BI10" t="s">
        <v>37</v>
      </c>
      <c r="BJ10">
        <v>5240</v>
      </c>
      <c r="BO10" t="s">
        <v>37</v>
      </c>
      <c r="BP10">
        <v>5257</v>
      </c>
      <c r="BU10" t="s">
        <v>236</v>
      </c>
      <c r="BV10" t="s">
        <v>75</v>
      </c>
      <c r="BW10">
        <v>472</v>
      </c>
      <c r="BX10" s="2">
        <v>0.04</v>
      </c>
      <c r="BY10" t="s">
        <v>32</v>
      </c>
      <c r="CA10" t="s">
        <v>38</v>
      </c>
      <c r="CB10">
        <v>14</v>
      </c>
      <c r="CG10" t="s">
        <v>34</v>
      </c>
      <c r="CM10" t="s">
        <v>34</v>
      </c>
      <c r="CS10" t="s">
        <v>35</v>
      </c>
      <c r="CT10" t="s">
        <v>36</v>
      </c>
    </row>
    <row r="11" spans="1:101" x14ac:dyDescent="0.25">
      <c r="G11" t="s">
        <v>35</v>
      </c>
      <c r="H11" t="s">
        <v>36</v>
      </c>
      <c r="M11" t="s">
        <v>35</v>
      </c>
      <c r="N11" t="s">
        <v>36</v>
      </c>
      <c r="S11" t="s">
        <v>34</v>
      </c>
      <c r="Y11" t="s">
        <v>34</v>
      </c>
      <c r="AE11" t="s">
        <v>37</v>
      </c>
      <c r="AF11">
        <v>10210</v>
      </c>
      <c r="AK11" t="s">
        <v>35</v>
      </c>
      <c r="AL11" t="s">
        <v>36</v>
      </c>
      <c r="AQ11" t="s">
        <v>34</v>
      </c>
      <c r="BC11" t="s">
        <v>34</v>
      </c>
      <c r="BU11" t="s">
        <v>237</v>
      </c>
      <c r="BV11" t="s">
        <v>75</v>
      </c>
      <c r="BW11">
        <v>407</v>
      </c>
      <c r="BX11" s="2">
        <v>0.04</v>
      </c>
      <c r="BY11" t="s">
        <v>32</v>
      </c>
      <c r="CG11" t="s">
        <v>35</v>
      </c>
      <c r="CH11" t="s">
        <v>36</v>
      </c>
      <c r="CM11" t="s">
        <v>35</v>
      </c>
      <c r="CN11" t="s">
        <v>36</v>
      </c>
      <c r="CS11" t="s">
        <v>37</v>
      </c>
      <c r="CT11">
        <v>12077</v>
      </c>
    </row>
    <row r="12" spans="1:101" x14ac:dyDescent="0.25">
      <c r="A12" t="s">
        <v>39</v>
      </c>
      <c r="G12" t="s">
        <v>37</v>
      </c>
      <c r="H12">
        <v>9996</v>
      </c>
      <c r="M12" t="s">
        <v>37</v>
      </c>
      <c r="N12">
        <v>11636</v>
      </c>
      <c r="S12" t="s">
        <v>35</v>
      </c>
      <c r="T12" t="s">
        <v>36</v>
      </c>
      <c r="Y12" t="s">
        <v>35</v>
      </c>
      <c r="Z12" t="s">
        <v>36</v>
      </c>
      <c r="AE12" t="s">
        <v>38</v>
      </c>
      <c r="AF12">
        <v>105</v>
      </c>
      <c r="AK12" t="s">
        <v>37</v>
      </c>
      <c r="AL12">
        <v>11762</v>
      </c>
      <c r="AQ12" t="s">
        <v>35</v>
      </c>
      <c r="AR12" t="s">
        <v>36</v>
      </c>
      <c r="AW12" t="s">
        <v>39</v>
      </c>
      <c r="BC12" t="s">
        <v>35</v>
      </c>
      <c r="BD12" t="s">
        <v>36</v>
      </c>
      <c r="BI12" t="s">
        <v>39</v>
      </c>
      <c r="BO12" t="s">
        <v>39</v>
      </c>
      <c r="BU12" t="s">
        <v>238</v>
      </c>
      <c r="BV12" t="s">
        <v>239</v>
      </c>
      <c r="BW12">
        <v>261</v>
      </c>
      <c r="BX12" s="2">
        <v>0.02</v>
      </c>
      <c r="BY12" t="s">
        <v>32</v>
      </c>
      <c r="CA12" t="s">
        <v>39</v>
      </c>
      <c r="CG12" t="s">
        <v>37</v>
      </c>
      <c r="CH12">
        <v>5456</v>
      </c>
      <c r="CM12" t="s">
        <v>37</v>
      </c>
      <c r="CN12">
        <v>6846</v>
      </c>
      <c r="CS12" t="s">
        <v>38</v>
      </c>
      <c r="CT12">
        <v>150</v>
      </c>
    </row>
    <row r="13" spans="1:101" x14ac:dyDescent="0.25">
      <c r="A13" t="s">
        <v>40</v>
      </c>
      <c r="B13" t="s">
        <v>41</v>
      </c>
      <c r="C13" t="s">
        <v>28</v>
      </c>
      <c r="G13" t="s">
        <v>38</v>
      </c>
      <c r="H13">
        <v>51</v>
      </c>
      <c r="M13" t="s">
        <v>38</v>
      </c>
      <c r="N13">
        <v>57</v>
      </c>
      <c r="S13" t="s">
        <v>37</v>
      </c>
      <c r="T13">
        <v>11125</v>
      </c>
      <c r="Y13" t="s">
        <v>37</v>
      </c>
      <c r="Z13">
        <v>10496</v>
      </c>
      <c r="AK13" t="s">
        <v>38</v>
      </c>
      <c r="AL13">
        <v>51</v>
      </c>
      <c r="AQ13" t="s">
        <v>37</v>
      </c>
      <c r="AR13">
        <v>11103</v>
      </c>
      <c r="AW13" t="s">
        <v>181</v>
      </c>
      <c r="AX13" t="s">
        <v>182</v>
      </c>
      <c r="AY13" t="s">
        <v>28</v>
      </c>
      <c r="BC13" t="s">
        <v>37</v>
      </c>
      <c r="BD13">
        <v>10646</v>
      </c>
      <c r="BI13" t="s">
        <v>210</v>
      </c>
      <c r="BJ13" t="s">
        <v>43</v>
      </c>
      <c r="BK13" t="s">
        <v>28</v>
      </c>
      <c r="BO13" t="s">
        <v>223</v>
      </c>
      <c r="BP13" t="s">
        <v>212</v>
      </c>
      <c r="BQ13" t="s">
        <v>28</v>
      </c>
      <c r="BU13" t="s">
        <v>240</v>
      </c>
      <c r="BV13" t="s">
        <v>241</v>
      </c>
      <c r="BW13">
        <v>100</v>
      </c>
      <c r="BX13" s="2">
        <v>0.01</v>
      </c>
      <c r="BY13" t="s">
        <v>32</v>
      </c>
      <c r="CA13" t="s">
        <v>259</v>
      </c>
      <c r="CB13" t="s">
        <v>260</v>
      </c>
      <c r="CC13" t="s">
        <v>28</v>
      </c>
      <c r="CG13" t="s">
        <v>38</v>
      </c>
      <c r="CH13">
        <v>20</v>
      </c>
      <c r="CM13" t="s">
        <v>38</v>
      </c>
      <c r="CN13">
        <v>33</v>
      </c>
    </row>
    <row r="14" spans="1:101" x14ac:dyDescent="0.25">
      <c r="A14" t="s">
        <v>42</v>
      </c>
      <c r="B14" t="s">
        <v>43</v>
      </c>
      <c r="C14" t="s">
        <v>28</v>
      </c>
      <c r="S14" t="s">
        <v>38</v>
      </c>
      <c r="T14">
        <v>57</v>
      </c>
      <c r="Y14" t="s">
        <v>38</v>
      </c>
      <c r="Z14">
        <v>39</v>
      </c>
      <c r="AE14" t="s">
        <v>39</v>
      </c>
      <c r="AW14" t="s">
        <v>183</v>
      </c>
      <c r="AX14" t="s">
        <v>184</v>
      </c>
      <c r="AY14" t="s">
        <v>28</v>
      </c>
      <c r="BC14" t="s">
        <v>38</v>
      </c>
      <c r="BD14">
        <v>21</v>
      </c>
      <c r="BI14" t="s">
        <v>211</v>
      </c>
      <c r="BJ14" t="s">
        <v>212</v>
      </c>
      <c r="BK14" t="s">
        <v>28</v>
      </c>
      <c r="BO14" t="s">
        <v>224</v>
      </c>
      <c r="BP14" t="s">
        <v>212</v>
      </c>
      <c r="BQ14" t="s">
        <v>28</v>
      </c>
      <c r="BU14" t="s">
        <v>34</v>
      </c>
      <c r="CA14" t="s">
        <v>261</v>
      </c>
      <c r="CB14" t="s">
        <v>260</v>
      </c>
      <c r="CC14" t="s">
        <v>28</v>
      </c>
      <c r="CS14" t="s">
        <v>39</v>
      </c>
    </row>
    <row r="15" spans="1:101" x14ac:dyDescent="0.25">
      <c r="A15" t="s">
        <v>44</v>
      </c>
      <c r="B15" t="s">
        <v>45</v>
      </c>
      <c r="C15" t="s">
        <v>32</v>
      </c>
      <c r="G15" t="s">
        <v>39</v>
      </c>
      <c r="M15" t="s">
        <v>39</v>
      </c>
      <c r="AE15" t="s">
        <v>134</v>
      </c>
      <c r="AF15" t="s">
        <v>78</v>
      </c>
      <c r="AG15" t="s">
        <v>28</v>
      </c>
      <c r="AK15" t="s">
        <v>39</v>
      </c>
      <c r="AQ15" t="s">
        <v>39</v>
      </c>
      <c r="AW15" t="s">
        <v>185</v>
      </c>
      <c r="AX15" t="s">
        <v>139</v>
      </c>
      <c r="AY15" t="s">
        <v>32</v>
      </c>
      <c r="BI15" t="s">
        <v>213</v>
      </c>
      <c r="BJ15" t="s">
        <v>47</v>
      </c>
      <c r="BK15" t="s">
        <v>32</v>
      </c>
      <c r="BO15" t="s">
        <v>225</v>
      </c>
      <c r="BP15" t="s">
        <v>117</v>
      </c>
      <c r="BQ15" t="s">
        <v>32</v>
      </c>
      <c r="BU15" t="s">
        <v>35</v>
      </c>
      <c r="BV15" t="s">
        <v>36</v>
      </c>
      <c r="CA15" t="s">
        <v>262</v>
      </c>
      <c r="CB15" t="s">
        <v>47</v>
      </c>
      <c r="CC15" t="s">
        <v>32</v>
      </c>
      <c r="CG15" t="s">
        <v>39</v>
      </c>
      <c r="CM15" t="s">
        <v>39</v>
      </c>
      <c r="CS15" t="s">
        <v>307</v>
      </c>
      <c r="CT15" t="s">
        <v>47</v>
      </c>
      <c r="CU15" t="s">
        <v>28</v>
      </c>
    </row>
    <row r="16" spans="1:101" x14ac:dyDescent="0.25">
      <c r="A16" t="s">
        <v>46</v>
      </c>
      <c r="B16" t="s">
        <v>47</v>
      </c>
      <c r="C16" t="s">
        <v>32</v>
      </c>
      <c r="G16" t="s">
        <v>57</v>
      </c>
      <c r="H16" t="s">
        <v>47</v>
      </c>
      <c r="I16" t="s">
        <v>28</v>
      </c>
      <c r="M16" t="s">
        <v>76</v>
      </c>
      <c r="N16" t="s">
        <v>47</v>
      </c>
      <c r="O16" t="s">
        <v>28</v>
      </c>
      <c r="S16" t="s">
        <v>39</v>
      </c>
      <c r="Y16" t="s">
        <v>39</v>
      </c>
      <c r="AE16" t="s">
        <v>135</v>
      </c>
      <c r="AF16" t="s">
        <v>136</v>
      </c>
      <c r="AG16" t="s">
        <v>28</v>
      </c>
      <c r="AK16" t="s">
        <v>151</v>
      </c>
      <c r="AL16" t="s">
        <v>47</v>
      </c>
      <c r="AM16" t="s">
        <v>28</v>
      </c>
      <c r="AQ16" t="s">
        <v>168</v>
      </c>
      <c r="AR16" t="s">
        <v>136</v>
      </c>
      <c r="AS16" t="s">
        <v>28</v>
      </c>
      <c r="AW16" t="s">
        <v>186</v>
      </c>
      <c r="AX16" t="s">
        <v>141</v>
      </c>
      <c r="AY16" t="s">
        <v>32</v>
      </c>
      <c r="BC16" t="s">
        <v>39</v>
      </c>
      <c r="BI16" t="s">
        <v>214</v>
      </c>
      <c r="BJ16" t="s">
        <v>78</v>
      </c>
      <c r="BK16" t="s">
        <v>32</v>
      </c>
      <c r="BO16" t="s">
        <v>226</v>
      </c>
      <c r="BP16" t="s">
        <v>117</v>
      </c>
      <c r="BQ16" t="s">
        <v>32</v>
      </c>
      <c r="BU16" t="s">
        <v>37</v>
      </c>
      <c r="BV16">
        <v>10682</v>
      </c>
      <c r="CA16" t="s">
        <v>263</v>
      </c>
      <c r="CB16" t="s">
        <v>136</v>
      </c>
      <c r="CC16" t="s">
        <v>32</v>
      </c>
      <c r="CG16" t="s">
        <v>273</v>
      </c>
      <c r="CH16" t="s">
        <v>43</v>
      </c>
      <c r="CI16" t="s">
        <v>28</v>
      </c>
      <c r="CM16" t="s">
        <v>289</v>
      </c>
      <c r="CN16" t="s">
        <v>290</v>
      </c>
      <c r="CO16" t="s">
        <v>28</v>
      </c>
      <c r="CS16" t="s">
        <v>308</v>
      </c>
      <c r="CT16" t="s">
        <v>78</v>
      </c>
      <c r="CU16" t="s">
        <v>28</v>
      </c>
    </row>
    <row r="17" spans="7:99" x14ac:dyDescent="0.25">
      <c r="G17" t="s">
        <v>58</v>
      </c>
      <c r="H17" t="s">
        <v>47</v>
      </c>
      <c r="I17" t="s">
        <v>28</v>
      </c>
      <c r="M17" t="s">
        <v>77</v>
      </c>
      <c r="N17" t="s">
        <v>78</v>
      </c>
      <c r="O17" t="s">
        <v>28</v>
      </c>
      <c r="S17" t="s">
        <v>97</v>
      </c>
      <c r="T17" t="s">
        <v>47</v>
      </c>
      <c r="U17" t="s">
        <v>28</v>
      </c>
      <c r="Y17" t="s">
        <v>116</v>
      </c>
      <c r="Z17" t="s">
        <v>117</v>
      </c>
      <c r="AA17" t="s">
        <v>28</v>
      </c>
      <c r="AE17" t="s">
        <v>137</v>
      </c>
      <c r="AF17" t="s">
        <v>80</v>
      </c>
      <c r="AG17" t="s">
        <v>28</v>
      </c>
      <c r="AK17" t="s">
        <v>152</v>
      </c>
      <c r="AL17" t="s">
        <v>136</v>
      </c>
      <c r="AM17" t="s">
        <v>28</v>
      </c>
      <c r="AQ17" t="s">
        <v>169</v>
      </c>
      <c r="AR17" t="s">
        <v>139</v>
      </c>
      <c r="AS17" t="s">
        <v>28</v>
      </c>
      <c r="BC17" t="s">
        <v>196</v>
      </c>
      <c r="BD17" t="s">
        <v>78</v>
      </c>
      <c r="BE17" t="s">
        <v>28</v>
      </c>
      <c r="BI17" t="s">
        <v>215</v>
      </c>
      <c r="BJ17" t="s">
        <v>216</v>
      </c>
      <c r="BK17" t="s">
        <v>32</v>
      </c>
      <c r="BO17" t="s">
        <v>227</v>
      </c>
      <c r="BP17" t="s">
        <v>66</v>
      </c>
      <c r="BQ17" t="s">
        <v>32</v>
      </c>
      <c r="BU17" t="s">
        <v>38</v>
      </c>
      <c r="BV17">
        <v>72</v>
      </c>
      <c r="CG17" t="s">
        <v>274</v>
      </c>
      <c r="CH17" t="s">
        <v>275</v>
      </c>
      <c r="CI17" t="s">
        <v>28</v>
      </c>
      <c r="CM17" t="s">
        <v>291</v>
      </c>
      <c r="CN17" t="s">
        <v>290</v>
      </c>
      <c r="CO17" t="s">
        <v>28</v>
      </c>
      <c r="CS17" t="s">
        <v>309</v>
      </c>
      <c r="CT17" t="s">
        <v>78</v>
      </c>
      <c r="CU17" t="s">
        <v>28</v>
      </c>
    </row>
    <row r="18" spans="7:99" x14ac:dyDescent="0.25">
      <c r="G18" t="s">
        <v>59</v>
      </c>
      <c r="H18" t="s">
        <v>47</v>
      </c>
      <c r="I18" t="s">
        <v>28</v>
      </c>
      <c r="M18" t="s">
        <v>79</v>
      </c>
      <c r="N18" t="s">
        <v>80</v>
      </c>
      <c r="O18" t="s">
        <v>28</v>
      </c>
      <c r="S18" t="s">
        <v>98</v>
      </c>
      <c r="T18" t="s">
        <v>47</v>
      </c>
      <c r="U18" t="s">
        <v>28</v>
      </c>
      <c r="Y18" t="s">
        <v>118</v>
      </c>
      <c r="Z18" t="s">
        <v>78</v>
      </c>
      <c r="AA18" t="s">
        <v>28</v>
      </c>
      <c r="AE18" t="s">
        <v>138</v>
      </c>
      <c r="AF18" t="s">
        <v>139</v>
      </c>
      <c r="AG18" t="s">
        <v>32</v>
      </c>
      <c r="AK18" t="s">
        <v>153</v>
      </c>
      <c r="AL18" t="s">
        <v>136</v>
      </c>
      <c r="AM18" t="s">
        <v>28</v>
      </c>
      <c r="AQ18" t="s">
        <v>170</v>
      </c>
      <c r="AR18" t="s">
        <v>139</v>
      </c>
      <c r="AS18" t="s">
        <v>28</v>
      </c>
      <c r="BC18" t="s">
        <v>197</v>
      </c>
      <c r="BD18" t="s">
        <v>136</v>
      </c>
      <c r="BE18" t="s">
        <v>28</v>
      </c>
      <c r="CG18" t="s">
        <v>276</v>
      </c>
      <c r="CH18" t="s">
        <v>80</v>
      </c>
      <c r="CI18" t="s">
        <v>32</v>
      </c>
      <c r="CM18" t="s">
        <v>292</v>
      </c>
      <c r="CN18" t="s">
        <v>293</v>
      </c>
      <c r="CO18" t="s">
        <v>28</v>
      </c>
      <c r="CS18" t="s">
        <v>310</v>
      </c>
      <c r="CT18" t="s">
        <v>82</v>
      </c>
      <c r="CU18" t="s">
        <v>32</v>
      </c>
    </row>
    <row r="19" spans="7:99" x14ac:dyDescent="0.25">
      <c r="G19" t="s">
        <v>60</v>
      </c>
      <c r="H19" t="s">
        <v>61</v>
      </c>
      <c r="I19" t="s">
        <v>32</v>
      </c>
      <c r="M19" t="s">
        <v>81</v>
      </c>
      <c r="N19" t="s">
        <v>82</v>
      </c>
      <c r="O19" t="s">
        <v>32</v>
      </c>
      <c r="S19" t="s">
        <v>99</v>
      </c>
      <c r="T19" t="s">
        <v>80</v>
      </c>
      <c r="U19" t="s">
        <v>28</v>
      </c>
      <c r="Y19" t="s">
        <v>119</v>
      </c>
      <c r="Z19" t="s">
        <v>78</v>
      </c>
      <c r="AA19" t="s">
        <v>28</v>
      </c>
      <c r="AE19" t="s">
        <v>140</v>
      </c>
      <c r="AF19" t="s">
        <v>141</v>
      </c>
      <c r="AG19" t="s">
        <v>32</v>
      </c>
      <c r="AK19" t="s">
        <v>154</v>
      </c>
      <c r="AL19" t="s">
        <v>82</v>
      </c>
      <c r="AM19" t="s">
        <v>32</v>
      </c>
      <c r="AQ19" t="s">
        <v>171</v>
      </c>
      <c r="AR19" t="s">
        <v>139</v>
      </c>
      <c r="AS19" t="s">
        <v>32</v>
      </c>
      <c r="BC19" t="s">
        <v>198</v>
      </c>
      <c r="BD19" t="s">
        <v>80</v>
      </c>
      <c r="BE19" t="s">
        <v>28</v>
      </c>
      <c r="BU19" t="s">
        <v>39</v>
      </c>
      <c r="CG19" t="s">
        <v>277</v>
      </c>
      <c r="CH19" t="s">
        <v>139</v>
      </c>
      <c r="CI19" t="s">
        <v>32</v>
      </c>
      <c r="CM19" t="s">
        <v>294</v>
      </c>
      <c r="CN19" t="s">
        <v>295</v>
      </c>
      <c r="CO19" t="s">
        <v>32</v>
      </c>
      <c r="CS19" t="s">
        <v>311</v>
      </c>
      <c r="CT19" t="s">
        <v>82</v>
      </c>
      <c r="CU19" t="s">
        <v>32</v>
      </c>
    </row>
    <row r="20" spans="7:99" x14ac:dyDescent="0.25">
      <c r="G20" t="s">
        <v>62</v>
      </c>
      <c r="H20" t="s">
        <v>63</v>
      </c>
      <c r="I20" t="s">
        <v>32</v>
      </c>
      <c r="M20" t="s">
        <v>83</v>
      </c>
      <c r="N20" t="s">
        <v>61</v>
      </c>
      <c r="O20" t="s">
        <v>32</v>
      </c>
      <c r="S20" t="s">
        <v>100</v>
      </c>
      <c r="T20" t="s">
        <v>101</v>
      </c>
      <c r="U20" t="s">
        <v>32</v>
      </c>
      <c r="Y20" t="s">
        <v>120</v>
      </c>
      <c r="Z20" t="s">
        <v>61</v>
      </c>
      <c r="AA20" t="s">
        <v>32</v>
      </c>
      <c r="AE20" t="s">
        <v>142</v>
      </c>
      <c r="AF20" t="s">
        <v>141</v>
      </c>
      <c r="AG20" t="s">
        <v>32</v>
      </c>
      <c r="AK20" t="s">
        <v>155</v>
      </c>
      <c r="AL20" t="s">
        <v>61</v>
      </c>
      <c r="AM20" t="s">
        <v>32</v>
      </c>
      <c r="AQ20" t="s">
        <v>172</v>
      </c>
      <c r="AR20" t="s">
        <v>82</v>
      </c>
      <c r="AS20" t="s">
        <v>32</v>
      </c>
      <c r="BC20" t="s">
        <v>199</v>
      </c>
      <c r="BD20" t="s">
        <v>82</v>
      </c>
      <c r="BE20" t="s">
        <v>32</v>
      </c>
      <c r="BU20" t="s">
        <v>242</v>
      </c>
      <c r="BV20" t="s">
        <v>80</v>
      </c>
      <c r="BW20" t="s">
        <v>28</v>
      </c>
      <c r="CG20" t="s">
        <v>278</v>
      </c>
      <c r="CH20" t="s">
        <v>279</v>
      </c>
      <c r="CI20" t="s">
        <v>32</v>
      </c>
      <c r="CM20" t="s">
        <v>296</v>
      </c>
      <c r="CN20" t="s">
        <v>297</v>
      </c>
      <c r="CO20" t="s">
        <v>32</v>
      </c>
      <c r="CS20" t="s">
        <v>312</v>
      </c>
      <c r="CT20" t="s">
        <v>82</v>
      </c>
      <c r="CU20" t="s">
        <v>32</v>
      </c>
    </row>
    <row r="21" spans="7:99" x14ac:dyDescent="0.25">
      <c r="G21" t="s">
        <v>64</v>
      </c>
      <c r="H21" t="s">
        <v>63</v>
      </c>
      <c r="I21" t="s">
        <v>32</v>
      </c>
      <c r="M21" t="s">
        <v>84</v>
      </c>
      <c r="N21" t="s">
        <v>61</v>
      </c>
      <c r="O21" t="s">
        <v>32</v>
      </c>
      <c r="S21" t="s">
        <v>102</v>
      </c>
      <c r="T21" t="s">
        <v>101</v>
      </c>
      <c r="U21" t="s">
        <v>32</v>
      </c>
      <c r="Y21" t="s">
        <v>121</v>
      </c>
      <c r="Z21" t="s">
        <v>122</v>
      </c>
      <c r="AA21" t="s">
        <v>32</v>
      </c>
      <c r="AK21" t="s">
        <v>156</v>
      </c>
      <c r="AL21" t="s">
        <v>101</v>
      </c>
      <c r="AM21" t="s">
        <v>32</v>
      </c>
      <c r="AQ21" t="s">
        <v>173</v>
      </c>
      <c r="AR21" t="s">
        <v>61</v>
      </c>
      <c r="AS21" t="s">
        <v>32</v>
      </c>
      <c r="BC21" t="s">
        <v>200</v>
      </c>
      <c r="BD21" t="s">
        <v>61</v>
      </c>
      <c r="BE21" t="s">
        <v>32</v>
      </c>
      <c r="BU21" t="s">
        <v>243</v>
      </c>
      <c r="BV21" t="s">
        <v>80</v>
      </c>
      <c r="BW21" t="s">
        <v>28</v>
      </c>
      <c r="CG21" t="s">
        <v>280</v>
      </c>
      <c r="CH21" t="s">
        <v>126</v>
      </c>
      <c r="CI21" t="s">
        <v>32</v>
      </c>
      <c r="CM21" t="s">
        <v>298</v>
      </c>
      <c r="CN21" t="s">
        <v>216</v>
      </c>
      <c r="CO21" t="s">
        <v>32</v>
      </c>
    </row>
    <row r="22" spans="7:99" x14ac:dyDescent="0.25">
      <c r="G22" t="s">
        <v>65</v>
      </c>
      <c r="H22" t="s">
        <v>66</v>
      </c>
      <c r="I22" t="s">
        <v>32</v>
      </c>
      <c r="M22" t="s">
        <v>85</v>
      </c>
      <c r="N22" t="s">
        <v>86</v>
      </c>
      <c r="O22" t="s">
        <v>32</v>
      </c>
      <c r="S22" t="s">
        <v>103</v>
      </c>
      <c r="T22" t="s">
        <v>101</v>
      </c>
      <c r="U22" t="s">
        <v>32</v>
      </c>
      <c r="Y22" t="s">
        <v>123</v>
      </c>
      <c r="Z22" t="s">
        <v>122</v>
      </c>
      <c r="AA22" t="s">
        <v>32</v>
      </c>
      <c r="AK22" t="s">
        <v>157</v>
      </c>
      <c r="AL22" t="s">
        <v>66</v>
      </c>
      <c r="AM22" t="s">
        <v>32</v>
      </c>
      <c r="AQ22" t="s">
        <v>174</v>
      </c>
      <c r="AR22" t="s">
        <v>66</v>
      </c>
      <c r="AS22" t="s">
        <v>32</v>
      </c>
      <c r="BC22" t="s">
        <v>201</v>
      </c>
      <c r="BD22" t="s">
        <v>101</v>
      </c>
      <c r="BE22" t="s">
        <v>32</v>
      </c>
      <c r="BU22" t="s">
        <v>244</v>
      </c>
      <c r="BV22" t="s">
        <v>80</v>
      </c>
      <c r="BW22" t="s">
        <v>28</v>
      </c>
      <c r="CG22" t="s">
        <v>281</v>
      </c>
      <c r="CH22" t="s">
        <v>253</v>
      </c>
      <c r="CI22" t="s">
        <v>32</v>
      </c>
      <c r="CM22" t="s">
        <v>299</v>
      </c>
      <c r="CN22" t="s">
        <v>106</v>
      </c>
      <c r="CO22" t="s">
        <v>32</v>
      </c>
    </row>
    <row r="23" spans="7:99" x14ac:dyDescent="0.25">
      <c r="S23" t="s">
        <v>104</v>
      </c>
      <c r="T23" t="s">
        <v>66</v>
      </c>
      <c r="U23" t="s">
        <v>32</v>
      </c>
      <c r="Y23" t="s">
        <v>124</v>
      </c>
      <c r="Z23" t="s">
        <v>86</v>
      </c>
      <c r="AA23" t="s">
        <v>32</v>
      </c>
      <c r="AQ23" t="s">
        <v>175</v>
      </c>
      <c r="AR23" t="s">
        <v>126</v>
      </c>
      <c r="AS23" t="s">
        <v>32</v>
      </c>
      <c r="BC23" t="s">
        <v>202</v>
      </c>
      <c r="BD23" t="s">
        <v>66</v>
      </c>
      <c r="BE23" t="s">
        <v>32</v>
      </c>
      <c r="BU23" t="s">
        <v>245</v>
      </c>
      <c r="BV23" t="s">
        <v>63</v>
      </c>
      <c r="BW23" t="s">
        <v>32</v>
      </c>
    </row>
    <row r="24" spans="7:99" x14ac:dyDescent="0.25">
      <c r="S24" t="s">
        <v>105</v>
      </c>
      <c r="T24" t="s">
        <v>106</v>
      </c>
      <c r="U24" t="s">
        <v>32</v>
      </c>
      <c r="Y24" t="s">
        <v>125</v>
      </c>
      <c r="Z24" t="s">
        <v>126</v>
      </c>
      <c r="AA24" t="s">
        <v>32</v>
      </c>
      <c r="BC24" t="s">
        <v>203</v>
      </c>
      <c r="BD24" t="s">
        <v>126</v>
      </c>
      <c r="BE24" t="s">
        <v>32</v>
      </c>
      <c r="BU24" t="s">
        <v>246</v>
      </c>
      <c r="BV24" t="s">
        <v>63</v>
      </c>
      <c r="BW24" t="s">
        <v>32</v>
      </c>
    </row>
    <row r="25" spans="7:99" x14ac:dyDescent="0.25">
      <c r="BU25" t="s">
        <v>247</v>
      </c>
      <c r="BV25" t="s">
        <v>122</v>
      </c>
      <c r="BW25" t="s">
        <v>32</v>
      </c>
    </row>
    <row r="26" spans="7:99" x14ac:dyDescent="0.25">
      <c r="BU26" t="s">
        <v>248</v>
      </c>
      <c r="BV26" t="s">
        <v>66</v>
      </c>
      <c r="BW26" t="s">
        <v>32</v>
      </c>
    </row>
    <row r="27" spans="7:99" x14ac:dyDescent="0.25">
      <c r="BU27" t="s">
        <v>249</v>
      </c>
      <c r="BV27" t="s">
        <v>86</v>
      </c>
      <c r="BW27" t="s">
        <v>32</v>
      </c>
    </row>
    <row r="28" spans="7:99" x14ac:dyDescent="0.25">
      <c r="BU28" t="s">
        <v>250</v>
      </c>
      <c r="BV28" t="s">
        <v>86</v>
      </c>
      <c r="BW28" t="s">
        <v>32</v>
      </c>
    </row>
    <row r="29" spans="7:99" x14ac:dyDescent="0.25">
      <c r="BU29" t="s">
        <v>251</v>
      </c>
      <c r="BV29" t="s">
        <v>126</v>
      </c>
      <c r="BW29" t="s">
        <v>32</v>
      </c>
    </row>
    <row r="30" spans="7:99" x14ac:dyDescent="0.25">
      <c r="BU30" t="s">
        <v>252</v>
      </c>
      <c r="BV30" t="s">
        <v>253</v>
      </c>
      <c r="BW30" t="s">
        <v>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"/>
  <sheetViews>
    <sheetView workbookViewId="0">
      <pane ySplit="1" topLeftCell="A2" activePane="bottomLeft" state="frozen"/>
      <selection pane="bottomLeft" activeCell="F24" sqref="F24"/>
    </sheetView>
  </sheetViews>
  <sheetFormatPr defaultRowHeight="15" x14ac:dyDescent="0.25"/>
  <cols>
    <col min="1" max="1" width="24.42578125" bestFit="1" customWidth="1"/>
    <col min="2" max="2" width="14.5703125" bestFit="1" customWidth="1"/>
    <col min="6" max="6" width="24.42578125" bestFit="1" customWidth="1"/>
    <col min="7" max="7" width="19.5703125" bestFit="1" customWidth="1"/>
  </cols>
  <sheetData>
    <row r="1" spans="1:7" x14ac:dyDescent="0.25">
      <c r="A1" t="s">
        <v>328</v>
      </c>
      <c r="B1" t="s">
        <v>329</v>
      </c>
    </row>
    <row r="2" spans="1:7" x14ac:dyDescent="0.25">
      <c r="A2" t="s">
        <v>167</v>
      </c>
      <c r="B2">
        <v>253</v>
      </c>
    </row>
    <row r="3" spans="1:7" x14ac:dyDescent="0.25">
      <c r="A3" t="s">
        <v>272</v>
      </c>
      <c r="B3">
        <v>64</v>
      </c>
      <c r="F3" s="1" t="s">
        <v>330</v>
      </c>
      <c r="G3" t="s">
        <v>331</v>
      </c>
    </row>
    <row r="4" spans="1:7" x14ac:dyDescent="0.25">
      <c r="A4" t="s">
        <v>27</v>
      </c>
      <c r="B4">
        <v>1637</v>
      </c>
      <c r="F4" t="s">
        <v>167</v>
      </c>
      <c r="G4" s="13">
        <f>SUMIF(A2:A113,F4,B2:B113)</f>
        <v>253</v>
      </c>
    </row>
    <row r="5" spans="1:7" x14ac:dyDescent="0.25">
      <c r="A5" t="s">
        <v>27</v>
      </c>
      <c r="B5">
        <v>1599</v>
      </c>
      <c r="F5" t="s">
        <v>272</v>
      </c>
      <c r="G5" s="13">
        <f t="shared" ref="G5:G12" si="0">SUMIF(A3:A114,F5,B3:B114)</f>
        <v>64</v>
      </c>
    </row>
    <row r="6" spans="1:7" x14ac:dyDescent="0.25">
      <c r="A6" t="s">
        <v>27</v>
      </c>
      <c r="B6">
        <v>1278</v>
      </c>
      <c r="F6" t="s">
        <v>27</v>
      </c>
      <c r="G6" s="13">
        <f t="shared" si="0"/>
        <v>74254</v>
      </c>
    </row>
    <row r="7" spans="1:7" x14ac:dyDescent="0.25">
      <c r="A7" t="s">
        <v>27</v>
      </c>
      <c r="B7">
        <v>1126</v>
      </c>
      <c r="F7" t="s">
        <v>56</v>
      </c>
      <c r="G7" s="13">
        <f t="shared" si="0"/>
        <v>1071</v>
      </c>
    </row>
    <row r="8" spans="1:7" x14ac:dyDescent="0.25">
      <c r="A8" t="s">
        <v>27</v>
      </c>
      <c r="B8">
        <v>1072</v>
      </c>
      <c r="F8" t="s">
        <v>239</v>
      </c>
      <c r="G8" s="13">
        <f t="shared" si="0"/>
        <v>261</v>
      </c>
    </row>
    <row r="9" spans="1:7" x14ac:dyDescent="0.25">
      <c r="A9" t="s">
        <v>27</v>
      </c>
      <c r="B9">
        <v>2364</v>
      </c>
      <c r="F9" t="s">
        <v>31</v>
      </c>
      <c r="G9" s="13">
        <f t="shared" si="0"/>
        <v>64294</v>
      </c>
    </row>
    <row r="10" spans="1:7" x14ac:dyDescent="0.25">
      <c r="A10" t="s">
        <v>27</v>
      </c>
      <c r="B10">
        <v>2154</v>
      </c>
      <c r="F10" t="s">
        <v>75</v>
      </c>
      <c r="G10" s="13">
        <f t="shared" si="0"/>
        <v>5005</v>
      </c>
    </row>
    <row r="11" spans="1:7" x14ac:dyDescent="0.25">
      <c r="A11" t="s">
        <v>27</v>
      </c>
      <c r="B11">
        <v>1983</v>
      </c>
      <c r="F11" t="s">
        <v>96</v>
      </c>
      <c r="G11" s="13">
        <f t="shared" si="0"/>
        <v>957</v>
      </c>
    </row>
    <row r="12" spans="1:7" x14ac:dyDescent="0.25">
      <c r="A12" t="s">
        <v>27</v>
      </c>
      <c r="B12">
        <v>2199</v>
      </c>
      <c r="F12" t="s">
        <v>241</v>
      </c>
      <c r="G12" s="13">
        <f t="shared" si="0"/>
        <v>100</v>
      </c>
    </row>
    <row r="13" spans="1:7" x14ac:dyDescent="0.25">
      <c r="A13" t="s">
        <v>27</v>
      </c>
      <c r="B13">
        <v>2185</v>
      </c>
      <c r="F13" s="5" t="s">
        <v>332</v>
      </c>
      <c r="G13" s="13">
        <f>SUM(G4:G12)</f>
        <v>146259</v>
      </c>
    </row>
    <row r="14" spans="1:7" x14ac:dyDescent="0.25">
      <c r="A14" t="s">
        <v>27</v>
      </c>
      <c r="B14">
        <v>1924</v>
      </c>
    </row>
    <row r="15" spans="1:7" x14ac:dyDescent="0.25">
      <c r="A15" t="s">
        <v>27</v>
      </c>
      <c r="B15">
        <v>2267</v>
      </c>
    </row>
    <row r="16" spans="1:7" x14ac:dyDescent="0.25">
      <c r="A16" t="s">
        <v>27</v>
      </c>
      <c r="B16">
        <v>2040</v>
      </c>
    </row>
    <row r="17" spans="1:2" x14ac:dyDescent="0.25">
      <c r="A17" t="s">
        <v>27</v>
      </c>
      <c r="B17">
        <v>2012</v>
      </c>
    </row>
    <row r="18" spans="1:2" x14ac:dyDescent="0.25">
      <c r="A18" t="s">
        <v>27</v>
      </c>
      <c r="B18">
        <v>1890</v>
      </c>
    </row>
    <row r="19" spans="1:2" x14ac:dyDescent="0.25">
      <c r="A19" t="s">
        <v>27</v>
      </c>
      <c r="B19">
        <v>1872</v>
      </c>
    </row>
    <row r="20" spans="1:2" x14ac:dyDescent="0.25">
      <c r="A20" t="s">
        <v>27</v>
      </c>
      <c r="B20">
        <v>1717</v>
      </c>
    </row>
    <row r="21" spans="1:2" x14ac:dyDescent="0.25">
      <c r="A21" t="s">
        <v>27</v>
      </c>
      <c r="B21">
        <v>2317</v>
      </c>
    </row>
    <row r="22" spans="1:2" x14ac:dyDescent="0.25">
      <c r="A22" t="s">
        <v>27</v>
      </c>
      <c r="B22">
        <v>2154</v>
      </c>
    </row>
    <row r="23" spans="1:2" x14ac:dyDescent="0.25">
      <c r="A23" t="s">
        <v>27</v>
      </c>
      <c r="B23">
        <v>2077</v>
      </c>
    </row>
    <row r="24" spans="1:2" x14ac:dyDescent="0.25">
      <c r="A24" t="s">
        <v>27</v>
      </c>
      <c r="B24">
        <v>1967</v>
      </c>
    </row>
    <row r="25" spans="1:2" x14ac:dyDescent="0.25">
      <c r="A25" t="s">
        <v>27</v>
      </c>
      <c r="B25">
        <v>1794</v>
      </c>
    </row>
    <row r="26" spans="1:2" x14ac:dyDescent="0.25">
      <c r="A26" t="s">
        <v>27</v>
      </c>
      <c r="B26">
        <v>1774</v>
      </c>
    </row>
    <row r="27" spans="1:2" x14ac:dyDescent="0.25">
      <c r="A27" t="s">
        <v>27</v>
      </c>
      <c r="B27">
        <v>670</v>
      </c>
    </row>
    <row r="28" spans="1:2" x14ac:dyDescent="0.25">
      <c r="A28" t="s">
        <v>27</v>
      </c>
      <c r="B28">
        <v>664</v>
      </c>
    </row>
    <row r="29" spans="1:2" x14ac:dyDescent="0.25">
      <c r="A29" t="s">
        <v>27</v>
      </c>
      <c r="B29">
        <v>2047</v>
      </c>
    </row>
    <row r="30" spans="1:2" x14ac:dyDescent="0.25">
      <c r="A30" t="s">
        <v>27</v>
      </c>
      <c r="B30">
        <v>1894</v>
      </c>
    </row>
    <row r="31" spans="1:2" x14ac:dyDescent="0.25">
      <c r="A31" t="s">
        <v>27</v>
      </c>
      <c r="B31">
        <v>1795</v>
      </c>
    </row>
    <row r="32" spans="1:2" x14ac:dyDescent="0.25">
      <c r="A32" t="s">
        <v>27</v>
      </c>
      <c r="B32">
        <v>1504</v>
      </c>
    </row>
    <row r="33" spans="1:2" x14ac:dyDescent="0.25">
      <c r="A33" t="s">
        <v>27</v>
      </c>
      <c r="B33">
        <v>1347</v>
      </c>
    </row>
    <row r="34" spans="1:2" x14ac:dyDescent="0.25">
      <c r="A34" t="s">
        <v>27</v>
      </c>
      <c r="B34">
        <v>1157</v>
      </c>
    </row>
    <row r="35" spans="1:2" x14ac:dyDescent="0.25">
      <c r="A35" t="s">
        <v>27</v>
      </c>
      <c r="B35">
        <v>1146</v>
      </c>
    </row>
    <row r="36" spans="1:2" x14ac:dyDescent="0.25">
      <c r="A36" t="s">
        <v>27</v>
      </c>
      <c r="B36">
        <v>1828</v>
      </c>
    </row>
    <row r="37" spans="1:2" x14ac:dyDescent="0.25">
      <c r="A37" t="s">
        <v>27</v>
      </c>
      <c r="B37">
        <v>1818</v>
      </c>
    </row>
    <row r="38" spans="1:2" x14ac:dyDescent="0.25">
      <c r="A38" t="s">
        <v>27</v>
      </c>
      <c r="B38">
        <v>1815</v>
      </c>
    </row>
    <row r="39" spans="1:2" x14ac:dyDescent="0.25">
      <c r="A39" t="s">
        <v>27</v>
      </c>
      <c r="B39">
        <v>764</v>
      </c>
    </row>
    <row r="40" spans="1:2" x14ac:dyDescent="0.25">
      <c r="A40" t="s">
        <v>27</v>
      </c>
      <c r="B40">
        <v>700</v>
      </c>
    </row>
    <row r="41" spans="1:2" x14ac:dyDescent="0.25">
      <c r="A41" t="s">
        <v>27</v>
      </c>
      <c r="B41">
        <v>1591</v>
      </c>
    </row>
    <row r="42" spans="1:2" x14ac:dyDescent="0.25">
      <c r="A42" t="s">
        <v>27</v>
      </c>
      <c r="B42">
        <v>1506</v>
      </c>
    </row>
    <row r="43" spans="1:2" x14ac:dyDescent="0.25">
      <c r="A43" t="s">
        <v>27</v>
      </c>
      <c r="B43">
        <v>586</v>
      </c>
    </row>
    <row r="44" spans="1:2" x14ac:dyDescent="0.25">
      <c r="A44" t="s">
        <v>27</v>
      </c>
      <c r="B44">
        <v>558</v>
      </c>
    </row>
    <row r="45" spans="1:2" x14ac:dyDescent="0.25">
      <c r="A45" t="s">
        <v>27</v>
      </c>
      <c r="B45">
        <v>462</v>
      </c>
    </row>
    <row r="46" spans="1:2" x14ac:dyDescent="0.25">
      <c r="A46" t="s">
        <v>27</v>
      </c>
      <c r="B46">
        <v>2389</v>
      </c>
    </row>
    <row r="47" spans="1:2" x14ac:dyDescent="0.25">
      <c r="A47" t="s">
        <v>27</v>
      </c>
      <c r="B47">
        <v>2328</v>
      </c>
    </row>
    <row r="48" spans="1:2" x14ac:dyDescent="0.25">
      <c r="A48" t="s">
        <v>27</v>
      </c>
      <c r="B48">
        <v>2283</v>
      </c>
    </row>
    <row r="49" spans="1:2" x14ac:dyDescent="0.25">
      <c r="A49" t="s">
        <v>56</v>
      </c>
      <c r="B49">
        <v>533</v>
      </c>
    </row>
    <row r="50" spans="1:2" x14ac:dyDescent="0.25">
      <c r="A50" t="s">
        <v>56</v>
      </c>
      <c r="B50">
        <v>538</v>
      </c>
    </row>
    <row r="51" spans="1:2" x14ac:dyDescent="0.25">
      <c r="A51" t="s">
        <v>239</v>
      </c>
      <c r="B51">
        <v>261</v>
      </c>
    </row>
    <row r="52" spans="1:2" x14ac:dyDescent="0.25">
      <c r="A52" t="s">
        <v>31</v>
      </c>
      <c r="B52">
        <v>1173</v>
      </c>
    </row>
    <row r="53" spans="1:2" x14ac:dyDescent="0.25">
      <c r="A53" t="s">
        <v>31</v>
      </c>
      <c r="B53">
        <v>1106</v>
      </c>
    </row>
    <row r="54" spans="1:2" x14ac:dyDescent="0.25">
      <c r="A54" t="s">
        <v>31</v>
      </c>
      <c r="B54">
        <v>2033</v>
      </c>
    </row>
    <row r="55" spans="1:2" x14ac:dyDescent="0.25">
      <c r="A55" t="s">
        <v>31</v>
      </c>
      <c r="B55">
        <v>1998</v>
      </c>
    </row>
    <row r="56" spans="1:2" x14ac:dyDescent="0.25">
      <c r="A56" t="s">
        <v>31</v>
      </c>
      <c r="B56">
        <v>1956</v>
      </c>
    </row>
    <row r="57" spans="1:2" x14ac:dyDescent="0.25">
      <c r="A57" t="s">
        <v>31</v>
      </c>
      <c r="B57">
        <v>1599</v>
      </c>
    </row>
    <row r="58" spans="1:2" x14ac:dyDescent="0.25">
      <c r="A58" t="s">
        <v>31</v>
      </c>
      <c r="B58">
        <v>1568</v>
      </c>
    </row>
    <row r="59" spans="1:2" x14ac:dyDescent="0.25">
      <c r="A59" t="s">
        <v>31</v>
      </c>
      <c r="B59">
        <v>1532</v>
      </c>
    </row>
    <row r="60" spans="1:2" x14ac:dyDescent="0.25">
      <c r="A60" t="s">
        <v>31</v>
      </c>
      <c r="B60">
        <v>1349</v>
      </c>
    </row>
    <row r="61" spans="1:2" x14ac:dyDescent="0.25">
      <c r="A61" t="s">
        <v>31</v>
      </c>
      <c r="B61">
        <v>1310</v>
      </c>
    </row>
    <row r="62" spans="1:2" x14ac:dyDescent="0.25">
      <c r="A62" t="s">
        <v>31</v>
      </c>
      <c r="B62">
        <v>1295</v>
      </c>
    </row>
    <row r="63" spans="1:2" x14ac:dyDescent="0.25">
      <c r="A63" t="s">
        <v>31</v>
      </c>
      <c r="B63">
        <v>1322</v>
      </c>
    </row>
    <row r="64" spans="1:2" x14ac:dyDescent="0.25">
      <c r="A64" t="s">
        <v>31</v>
      </c>
      <c r="B64">
        <v>1099</v>
      </c>
    </row>
    <row r="65" spans="1:2" x14ac:dyDescent="0.25">
      <c r="A65" t="s">
        <v>31</v>
      </c>
      <c r="B65">
        <v>1092</v>
      </c>
    </row>
    <row r="66" spans="1:2" x14ac:dyDescent="0.25">
      <c r="A66" t="s">
        <v>31</v>
      </c>
      <c r="B66">
        <v>1628</v>
      </c>
    </row>
    <row r="67" spans="1:2" x14ac:dyDescent="0.25">
      <c r="A67" t="s">
        <v>31</v>
      </c>
      <c r="B67">
        <v>1554</v>
      </c>
    </row>
    <row r="68" spans="1:2" x14ac:dyDescent="0.25">
      <c r="A68" t="s">
        <v>31</v>
      </c>
      <c r="B68">
        <v>1549</v>
      </c>
    </row>
    <row r="69" spans="1:2" x14ac:dyDescent="0.25">
      <c r="A69" t="s">
        <v>31</v>
      </c>
      <c r="B69">
        <v>1684</v>
      </c>
    </row>
    <row r="70" spans="1:2" x14ac:dyDescent="0.25">
      <c r="A70" t="s">
        <v>31</v>
      </c>
      <c r="B70">
        <v>1491</v>
      </c>
    </row>
    <row r="71" spans="1:2" x14ac:dyDescent="0.25">
      <c r="A71" t="s">
        <v>31</v>
      </c>
      <c r="B71">
        <v>1418</v>
      </c>
    </row>
    <row r="72" spans="1:2" x14ac:dyDescent="0.25">
      <c r="A72" t="s">
        <v>31</v>
      </c>
      <c r="B72">
        <v>1733</v>
      </c>
    </row>
    <row r="73" spans="1:2" x14ac:dyDescent="0.25">
      <c r="A73" t="s">
        <v>31</v>
      </c>
      <c r="B73">
        <v>1609</v>
      </c>
    </row>
    <row r="74" spans="1:2" x14ac:dyDescent="0.25">
      <c r="A74" t="s">
        <v>31</v>
      </c>
      <c r="B74">
        <v>1467</v>
      </c>
    </row>
    <row r="75" spans="1:2" x14ac:dyDescent="0.25">
      <c r="A75" t="s">
        <v>31</v>
      </c>
      <c r="B75">
        <v>1512</v>
      </c>
    </row>
    <row r="76" spans="1:2" x14ac:dyDescent="0.25">
      <c r="A76" t="s">
        <v>31</v>
      </c>
      <c r="B76">
        <v>1469</v>
      </c>
    </row>
    <row r="77" spans="1:2" x14ac:dyDescent="0.25">
      <c r="A77" t="s">
        <v>31</v>
      </c>
      <c r="B77">
        <v>1494</v>
      </c>
    </row>
    <row r="78" spans="1:2" x14ac:dyDescent="0.25">
      <c r="A78" t="s">
        <v>31</v>
      </c>
      <c r="B78">
        <v>1360</v>
      </c>
    </row>
    <row r="79" spans="1:2" x14ac:dyDescent="0.25">
      <c r="A79" t="s">
        <v>31</v>
      </c>
      <c r="B79">
        <v>1273</v>
      </c>
    </row>
    <row r="80" spans="1:2" x14ac:dyDescent="0.25">
      <c r="A80" t="s">
        <v>31</v>
      </c>
      <c r="B80">
        <v>1029</v>
      </c>
    </row>
    <row r="81" spans="1:2" x14ac:dyDescent="0.25">
      <c r="A81" t="s">
        <v>31</v>
      </c>
      <c r="B81">
        <v>1014</v>
      </c>
    </row>
    <row r="82" spans="1:2" x14ac:dyDescent="0.25">
      <c r="A82" t="s">
        <v>31</v>
      </c>
      <c r="B82">
        <v>1361</v>
      </c>
    </row>
    <row r="83" spans="1:2" x14ac:dyDescent="0.25">
      <c r="A83" t="s">
        <v>31</v>
      </c>
      <c r="B83">
        <v>1345</v>
      </c>
    </row>
    <row r="84" spans="1:2" x14ac:dyDescent="0.25">
      <c r="A84" t="s">
        <v>31</v>
      </c>
      <c r="B84">
        <v>1211</v>
      </c>
    </row>
    <row r="85" spans="1:2" x14ac:dyDescent="0.25">
      <c r="A85" t="s">
        <v>31</v>
      </c>
      <c r="B85">
        <v>1204</v>
      </c>
    </row>
    <row r="86" spans="1:2" x14ac:dyDescent="0.25">
      <c r="A86" t="s">
        <v>31</v>
      </c>
      <c r="B86">
        <v>1082</v>
      </c>
    </row>
    <row r="87" spans="1:2" x14ac:dyDescent="0.25">
      <c r="A87" t="s">
        <v>31</v>
      </c>
      <c r="B87">
        <v>1220</v>
      </c>
    </row>
    <row r="88" spans="1:2" x14ac:dyDescent="0.25">
      <c r="A88" t="s">
        <v>31</v>
      </c>
      <c r="B88">
        <v>1213</v>
      </c>
    </row>
    <row r="89" spans="1:2" x14ac:dyDescent="0.25">
      <c r="A89" t="s">
        <v>31</v>
      </c>
      <c r="B89">
        <v>939</v>
      </c>
    </row>
    <row r="90" spans="1:2" x14ac:dyDescent="0.25">
      <c r="A90" t="s">
        <v>31</v>
      </c>
      <c r="B90">
        <v>884</v>
      </c>
    </row>
    <row r="91" spans="1:2" x14ac:dyDescent="0.25">
      <c r="A91" t="s">
        <v>31</v>
      </c>
      <c r="B91">
        <v>1703</v>
      </c>
    </row>
    <row r="92" spans="1:2" x14ac:dyDescent="0.25">
      <c r="A92" t="s">
        <v>31</v>
      </c>
      <c r="B92">
        <v>1678</v>
      </c>
    </row>
    <row r="93" spans="1:2" x14ac:dyDescent="0.25">
      <c r="A93" t="s">
        <v>31</v>
      </c>
      <c r="B93">
        <v>1661</v>
      </c>
    </row>
    <row r="94" spans="1:2" x14ac:dyDescent="0.25">
      <c r="A94" t="s">
        <v>31</v>
      </c>
      <c r="B94">
        <v>1730</v>
      </c>
    </row>
    <row r="95" spans="1:2" x14ac:dyDescent="0.25">
      <c r="A95" t="s">
        <v>31</v>
      </c>
      <c r="B95">
        <v>1678</v>
      </c>
    </row>
    <row r="96" spans="1:2" x14ac:dyDescent="0.25">
      <c r="A96" t="s">
        <v>31</v>
      </c>
      <c r="B96">
        <v>1669</v>
      </c>
    </row>
    <row r="97" spans="1:2" x14ac:dyDescent="0.25">
      <c r="A97" t="s">
        <v>75</v>
      </c>
      <c r="B97">
        <v>436</v>
      </c>
    </row>
    <row r="98" spans="1:2" x14ac:dyDescent="0.25">
      <c r="A98" t="s">
        <v>75</v>
      </c>
      <c r="B98">
        <v>538</v>
      </c>
    </row>
    <row r="99" spans="1:2" x14ac:dyDescent="0.25">
      <c r="A99" t="s">
        <v>75</v>
      </c>
      <c r="B99">
        <v>402</v>
      </c>
    </row>
    <row r="100" spans="1:2" x14ac:dyDescent="0.25">
      <c r="A100" t="s">
        <v>75</v>
      </c>
      <c r="B100">
        <v>621</v>
      </c>
    </row>
    <row r="101" spans="1:2" x14ac:dyDescent="0.25">
      <c r="A101" t="s">
        <v>75</v>
      </c>
      <c r="B101">
        <v>506</v>
      </c>
    </row>
    <row r="102" spans="1:2" x14ac:dyDescent="0.25">
      <c r="A102" t="s">
        <v>75</v>
      </c>
      <c r="B102">
        <v>346</v>
      </c>
    </row>
    <row r="103" spans="1:2" x14ac:dyDescent="0.25">
      <c r="A103" t="s">
        <v>75</v>
      </c>
      <c r="B103">
        <v>248</v>
      </c>
    </row>
    <row r="104" spans="1:2" x14ac:dyDescent="0.25">
      <c r="A104" t="s">
        <v>75</v>
      </c>
      <c r="B104">
        <v>484</v>
      </c>
    </row>
    <row r="105" spans="1:2" x14ac:dyDescent="0.25">
      <c r="A105" t="s">
        <v>75</v>
      </c>
      <c r="B105">
        <v>472</v>
      </c>
    </row>
    <row r="106" spans="1:2" x14ac:dyDescent="0.25">
      <c r="A106" t="s">
        <v>75</v>
      </c>
      <c r="B106">
        <v>407</v>
      </c>
    </row>
    <row r="107" spans="1:2" x14ac:dyDescent="0.25">
      <c r="A107" t="s">
        <v>75</v>
      </c>
      <c r="B107">
        <v>347</v>
      </c>
    </row>
    <row r="108" spans="1:2" x14ac:dyDescent="0.25">
      <c r="A108" t="s">
        <v>75</v>
      </c>
      <c r="B108">
        <v>198</v>
      </c>
    </row>
    <row r="109" spans="1:2" x14ac:dyDescent="0.25">
      <c r="A109" t="s">
        <v>96</v>
      </c>
      <c r="B109">
        <v>325</v>
      </c>
    </row>
    <row r="110" spans="1:2" x14ac:dyDescent="0.25">
      <c r="A110" t="s">
        <v>96</v>
      </c>
      <c r="B110">
        <v>262</v>
      </c>
    </row>
    <row r="111" spans="1:2" x14ac:dyDescent="0.25">
      <c r="A111" t="s">
        <v>96</v>
      </c>
      <c r="B111">
        <v>245</v>
      </c>
    </row>
    <row r="112" spans="1:2" x14ac:dyDescent="0.25">
      <c r="A112" t="s">
        <v>96</v>
      </c>
      <c r="B112">
        <v>125</v>
      </c>
    </row>
    <row r="113" spans="1:2" x14ac:dyDescent="0.25">
      <c r="A113" t="s">
        <v>241</v>
      </c>
      <c r="B113">
        <v>100</v>
      </c>
    </row>
    <row r="114" spans="1:2" x14ac:dyDescent="0.25">
      <c r="A114" s="7" t="s">
        <v>332</v>
      </c>
      <c r="B114" s="1">
        <f>SUM(B2:B113)</f>
        <v>146259</v>
      </c>
    </row>
  </sheetData>
  <sortState ref="A2:B113">
    <sortCondition ref="A2:A1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Analysis</vt:lpstr>
      <vt:lpstr>Polling station voter numbers</vt:lpstr>
      <vt:lpstr>Results from Bexley Council </vt:lpstr>
      <vt:lpstr>votes by party</vt:lpstr>
    </vt:vector>
  </TitlesOfParts>
  <Company>AG Thames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Dowling</dc:creator>
  <cp:lastModifiedBy>Nick Dowling</cp:lastModifiedBy>
  <dcterms:created xsi:type="dcterms:W3CDTF">2022-05-09T15:18:17Z</dcterms:created>
  <dcterms:modified xsi:type="dcterms:W3CDTF">2022-05-10T16:02:53Z</dcterms:modified>
</cp:coreProperties>
</file>